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WebPage\Courses\ChE7023\Spring2018\"/>
    </mc:Choice>
  </mc:AlternateContent>
  <bookViews>
    <workbookView xWindow="0" yWindow="0" windowWidth="14370" windowHeight="879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7" i="1" l="1"/>
  <c r="B36" i="1"/>
  <c r="B35" i="1"/>
  <c r="B31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D27" i="1"/>
  <c r="C27" i="1"/>
  <c r="D26" i="1"/>
  <c r="C26" i="1"/>
  <c r="D25" i="1"/>
  <c r="C25" i="1"/>
  <c r="D24" i="1"/>
  <c r="C24" i="1"/>
  <c r="D23" i="1"/>
  <c r="C23" i="1"/>
  <c r="D22" i="1"/>
  <c r="C22" i="1"/>
  <c r="D21" i="1"/>
  <c r="C21" i="1"/>
  <c r="D20" i="1"/>
  <c r="C20" i="1"/>
  <c r="D19" i="1"/>
  <c r="C19" i="1"/>
  <c r="D18" i="1"/>
  <c r="C18" i="1"/>
  <c r="D17" i="1"/>
  <c r="C17" i="1"/>
  <c r="D16" i="1"/>
  <c r="C16" i="1"/>
  <c r="D15" i="1"/>
  <c r="C15" i="1"/>
  <c r="D14" i="1"/>
  <c r="C14" i="1"/>
  <c r="D13" i="1"/>
  <c r="C13" i="1"/>
  <c r="D12" i="1"/>
  <c r="C12" i="1"/>
  <c r="D11" i="1"/>
  <c r="C11" i="1"/>
  <c r="D10" i="1"/>
  <c r="C10" i="1"/>
  <c r="D9" i="1"/>
  <c r="C9" i="1"/>
  <c r="D8" i="1"/>
  <c r="C8" i="1"/>
  <c r="C7" i="1"/>
  <c r="D7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</calcChain>
</file>

<file path=xl/sharedStrings.xml><?xml version="1.0" encoding="utf-8"?>
<sst xmlns="http://schemas.openxmlformats.org/spreadsheetml/2006/main" count="16" uniqueCount="15">
  <si>
    <t>Margules 3-suffix with A = 2.1, B = 2.5</t>
  </si>
  <si>
    <t>A</t>
  </si>
  <si>
    <t>B</t>
  </si>
  <si>
    <t>x1</t>
  </si>
  <si>
    <t>x2</t>
  </si>
  <si>
    <t>ln(g1)</t>
  </si>
  <si>
    <t>ln(g2)</t>
  </si>
  <si>
    <t>gE</t>
  </si>
  <si>
    <t>gMIX</t>
  </si>
  <si>
    <t>find the composition of the liqud phase in equlibrium with x1 (alpha) = 0.25</t>
  </si>
  <si>
    <t>x1 (beta)</t>
  </si>
  <si>
    <t>solutions to x1*g1 (alpha) = x2 * g2 (beta)</t>
  </si>
  <si>
    <t>Check equilibrium with vapor phase</t>
  </si>
  <si>
    <t>y1</t>
  </si>
  <si>
    <t>all of these solutions work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</si>
</sst>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"/>
    <numFmt numFmtId="166" formatCode="0.0000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2" fontId="0" fillId="0" borderId="0" xfId="0" applyNumberFormat="1"/>
    <xf numFmtId="164" fontId="0" fillId="0" borderId="0" xfId="0" applyNumberFormat="1"/>
    <xf numFmtId="166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Sheet1!$A$7:$A$27</c:f>
              <c:numCache>
                <c:formatCode>0.00</c:formatCode>
                <c:ptCount val="21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  <c:pt idx="7">
                  <c:v>0.35</c:v>
                </c:pt>
                <c:pt idx="8">
                  <c:v>0.4</c:v>
                </c:pt>
                <c:pt idx="9">
                  <c:v>0.45</c:v>
                </c:pt>
                <c:pt idx="10">
                  <c:v>0.5</c:v>
                </c:pt>
                <c:pt idx="11">
                  <c:v>0.55000000000000004</c:v>
                </c:pt>
                <c:pt idx="12">
                  <c:v>0.6</c:v>
                </c:pt>
                <c:pt idx="13">
                  <c:v>0.65</c:v>
                </c:pt>
                <c:pt idx="14">
                  <c:v>0.7</c:v>
                </c:pt>
                <c:pt idx="15">
                  <c:v>0.75</c:v>
                </c:pt>
                <c:pt idx="16">
                  <c:v>0.8</c:v>
                </c:pt>
                <c:pt idx="17">
                  <c:v>0.85</c:v>
                </c:pt>
                <c:pt idx="18">
                  <c:v>0.9</c:v>
                </c:pt>
                <c:pt idx="19">
                  <c:v>0.95</c:v>
                </c:pt>
                <c:pt idx="20">
                  <c:v>1</c:v>
                </c:pt>
              </c:numCache>
            </c:numRef>
          </c:xVal>
          <c:yVal>
            <c:numRef>
              <c:f>Sheet1!$F$7:$F$27</c:f>
              <c:numCache>
                <c:formatCode>0.00000</c:formatCode>
                <c:ptCount val="21"/>
                <c:pt idx="0">
                  <c:v>0</c:v>
                </c:pt>
                <c:pt idx="1">
                  <c:v>-9.7815243345872577E-2</c:v>
                </c:pt>
                <c:pt idx="2">
                  <c:v>-0.13248297339144816</c:v>
                </c:pt>
                <c:pt idx="3">
                  <c:v>-0.14730908780599089</c:v>
                </c:pt>
                <c:pt idx="4">
                  <c:v>-0.15160242353818776</c:v>
                </c:pt>
                <c:pt idx="5">
                  <c:v>-0.14983514461880834</c:v>
                </c:pt>
                <c:pt idx="6">
                  <c:v>-0.14466430205489356</c:v>
                </c:pt>
                <c:pt idx="7">
                  <c:v>-0.13784663903463246</c:v>
                </c:pt>
                <c:pt idx="8">
                  <c:v>-0.13061166700925647</c:v>
                </c:pt>
                <c:pt idx="9">
                  <c:v>-0.12383881371358846</c:v>
                </c:pt>
                <c:pt idx="10">
                  <c:v>-0.11814718055994533</c:v>
                </c:pt>
                <c:pt idx="11">
                  <c:v>-0.11393881371358855</c:v>
                </c:pt>
                <c:pt idx="12">
                  <c:v>-0.11141166700925637</c:v>
                </c:pt>
                <c:pt idx="13">
                  <c:v>-0.11054663903463247</c:v>
                </c:pt>
                <c:pt idx="14">
                  <c:v>-0.11106430205489348</c:v>
                </c:pt>
                <c:pt idx="15">
                  <c:v>-0.11233514461880831</c:v>
                </c:pt>
                <c:pt idx="16">
                  <c:v>-0.11320242353818782</c:v>
                </c:pt>
                <c:pt idx="17">
                  <c:v>-0.11160908780599088</c:v>
                </c:pt>
                <c:pt idx="18">
                  <c:v>-0.10368297339144825</c:v>
                </c:pt>
                <c:pt idx="19">
                  <c:v>-8.0715243345872573E-2</c:v>
                </c:pt>
                <c:pt idx="20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37471168"/>
        <c:axId val="537471712"/>
      </c:scatterChart>
      <c:valAx>
        <c:axId val="537471168"/>
        <c:scaling>
          <c:orientation val="minMax"/>
          <c:max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x1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0"/>
        <c:majorTickMark val="out"/>
        <c:minorTickMark val="out"/>
        <c:tickLblPos val="low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7471712"/>
        <c:crosses val="autoZero"/>
        <c:crossBetween val="midCat"/>
      </c:valAx>
      <c:valAx>
        <c:axId val="5374717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gMIX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747116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561975</xdr:colOff>
      <xdr:row>4</xdr:row>
      <xdr:rowOff>33336</xdr:rowOff>
    </xdr:from>
    <xdr:to>
      <xdr:col>15</xdr:col>
      <xdr:colOff>390525</xdr:colOff>
      <xdr:row>27</xdr:row>
      <xdr:rowOff>57149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"/>
  <sheetViews>
    <sheetView tabSelected="1" topLeftCell="A10" workbookViewId="0">
      <selection activeCell="B35" sqref="B35"/>
    </sheetView>
  </sheetViews>
  <sheetFormatPr defaultRowHeight="15" x14ac:dyDescent="0.25"/>
  <sheetData>
    <row r="1" spans="1:6" x14ac:dyDescent="0.25">
      <c r="A1" t="s">
        <v>0</v>
      </c>
    </row>
    <row r="3" spans="1:6" x14ac:dyDescent="0.25">
      <c r="A3" t="s">
        <v>1</v>
      </c>
      <c r="B3">
        <v>2.1</v>
      </c>
    </row>
    <row r="4" spans="1:6" x14ac:dyDescent="0.25">
      <c r="A4" t="s">
        <v>2</v>
      </c>
      <c r="B4">
        <v>2.5</v>
      </c>
    </row>
    <row r="6" spans="1:6" x14ac:dyDescent="0.25">
      <c r="A6" t="s">
        <v>3</v>
      </c>
      <c r="B6" t="s">
        <v>4</v>
      </c>
      <c r="C6" t="s">
        <v>5</v>
      </c>
      <c r="D6" t="s">
        <v>6</v>
      </c>
      <c r="E6" t="s">
        <v>7</v>
      </c>
      <c r="F6" t="s">
        <v>8</v>
      </c>
    </row>
    <row r="7" spans="1:6" x14ac:dyDescent="0.25">
      <c r="A7" s="1">
        <v>0</v>
      </c>
      <c r="B7" s="1">
        <f>1-A7</f>
        <v>1</v>
      </c>
      <c r="C7" s="2">
        <f>($B$3+2*($B$4-$B$3)*A7)*B7^2</f>
        <v>2.1</v>
      </c>
      <c r="D7" s="2">
        <f>($B$4+2*($B$3-$B$4)*B7)*A7^2</f>
        <v>0</v>
      </c>
      <c r="E7" s="2">
        <f>A7*C7+B7*D7</f>
        <v>0</v>
      </c>
      <c r="F7" s="3">
        <v>0</v>
      </c>
    </row>
    <row r="8" spans="1:6" x14ac:dyDescent="0.25">
      <c r="A8" s="1">
        <v>0.05</v>
      </c>
      <c r="B8" s="1">
        <f t="shared" ref="B8:B27" si="0">1-A8</f>
        <v>0.95</v>
      </c>
      <c r="C8" s="2">
        <f t="shared" ref="C8:C27" si="1">($B$3+2*($B$4-$B$3)*A8)*B8^2</f>
        <v>1.9313500000000001</v>
      </c>
      <c r="D8" s="2">
        <f t="shared" ref="D8:D27" si="2">($B$4+2*($B$3-$B$4)*B8)*A8^2</f>
        <v>4.3500000000000014E-3</v>
      </c>
      <c r="E8" s="2">
        <f t="shared" ref="E8:E27" si="3">A8*C8+B8*D8</f>
        <v>0.10070000000000001</v>
      </c>
      <c r="F8" s="3">
        <f t="shared" ref="F8:F26" si="4">E8+A8*LN(A8)+B8*LN(B8)</f>
        <v>-9.7815243345872577E-2</v>
      </c>
    </row>
    <row r="9" spans="1:6" x14ac:dyDescent="0.25">
      <c r="A9" s="1">
        <v>0.1</v>
      </c>
      <c r="B9" s="1">
        <f t="shared" si="0"/>
        <v>0.9</v>
      </c>
      <c r="C9" s="2">
        <f t="shared" si="1"/>
        <v>1.7658000000000003</v>
      </c>
      <c r="D9" s="2">
        <f t="shared" si="2"/>
        <v>1.7800000000000007E-2</v>
      </c>
      <c r="E9" s="2">
        <f t="shared" si="3"/>
        <v>0.19260000000000005</v>
      </c>
      <c r="F9" s="3">
        <f t="shared" si="4"/>
        <v>-0.13248297339144816</v>
      </c>
    </row>
    <row r="10" spans="1:6" x14ac:dyDescent="0.25">
      <c r="A10" s="1">
        <v>0.15</v>
      </c>
      <c r="B10" s="1">
        <f t="shared" si="0"/>
        <v>0.85</v>
      </c>
      <c r="C10" s="2">
        <f t="shared" si="1"/>
        <v>1.60395</v>
      </c>
      <c r="D10" s="2">
        <f t="shared" si="2"/>
        <v>4.0950000000000007E-2</v>
      </c>
      <c r="E10" s="2">
        <f t="shared" si="3"/>
        <v>0.27539999999999998</v>
      </c>
      <c r="F10" s="3">
        <f t="shared" si="4"/>
        <v>-0.14730908780599089</v>
      </c>
    </row>
    <row r="11" spans="1:6" x14ac:dyDescent="0.25">
      <c r="A11" s="1">
        <v>0.2</v>
      </c>
      <c r="B11" s="1">
        <f t="shared" si="0"/>
        <v>0.8</v>
      </c>
      <c r="C11" s="2">
        <f t="shared" si="1"/>
        <v>1.4464000000000004</v>
      </c>
      <c r="D11" s="2">
        <f t="shared" si="2"/>
        <v>7.4400000000000022E-2</v>
      </c>
      <c r="E11" s="2">
        <f t="shared" si="3"/>
        <v>0.34880000000000011</v>
      </c>
      <c r="F11" s="3">
        <f t="shared" si="4"/>
        <v>-0.15160242353818776</v>
      </c>
    </row>
    <row r="12" spans="1:6" x14ac:dyDescent="0.25">
      <c r="A12" s="1">
        <v>0.25</v>
      </c>
      <c r="B12" s="1">
        <f t="shared" si="0"/>
        <v>0.75</v>
      </c>
      <c r="C12" s="2">
        <f t="shared" si="1"/>
        <v>1.29375</v>
      </c>
      <c r="D12" s="2">
        <f t="shared" si="2"/>
        <v>0.11875000000000001</v>
      </c>
      <c r="E12" s="2">
        <f t="shared" si="3"/>
        <v>0.41249999999999998</v>
      </c>
      <c r="F12" s="3">
        <f t="shared" si="4"/>
        <v>-0.14983514461880834</v>
      </c>
    </row>
    <row r="13" spans="1:6" x14ac:dyDescent="0.25">
      <c r="A13" s="1">
        <v>0.3</v>
      </c>
      <c r="B13" s="1">
        <f t="shared" si="0"/>
        <v>0.7</v>
      </c>
      <c r="C13" s="2">
        <f t="shared" si="1"/>
        <v>1.1465999999999998</v>
      </c>
      <c r="D13" s="2">
        <f t="shared" si="2"/>
        <v>0.17460000000000001</v>
      </c>
      <c r="E13" s="2">
        <f t="shared" si="3"/>
        <v>0.46619999999999995</v>
      </c>
      <c r="F13" s="3">
        <f t="shared" si="4"/>
        <v>-0.14466430205489356</v>
      </c>
    </row>
    <row r="14" spans="1:6" x14ac:dyDescent="0.25">
      <c r="A14" s="1">
        <v>0.35</v>
      </c>
      <c r="B14" s="1">
        <f t="shared" si="0"/>
        <v>0.65</v>
      </c>
      <c r="C14" s="2">
        <f t="shared" si="1"/>
        <v>1.0055500000000002</v>
      </c>
      <c r="D14" s="2">
        <f t="shared" si="2"/>
        <v>0.24254999999999996</v>
      </c>
      <c r="E14" s="2">
        <f t="shared" si="3"/>
        <v>0.50960000000000005</v>
      </c>
      <c r="F14" s="3">
        <f t="shared" si="4"/>
        <v>-0.13784663903463246</v>
      </c>
    </row>
    <row r="15" spans="1:6" x14ac:dyDescent="0.25">
      <c r="A15" s="1">
        <v>0.4</v>
      </c>
      <c r="B15" s="1">
        <f t="shared" si="0"/>
        <v>0.6</v>
      </c>
      <c r="C15" s="2">
        <f t="shared" si="1"/>
        <v>0.87119999999999997</v>
      </c>
      <c r="D15" s="2">
        <f t="shared" si="2"/>
        <v>0.32320000000000004</v>
      </c>
      <c r="E15" s="2">
        <f t="shared" si="3"/>
        <v>0.54239999999999999</v>
      </c>
      <c r="F15" s="3">
        <f t="shared" si="4"/>
        <v>-0.13061166700925647</v>
      </c>
    </row>
    <row r="16" spans="1:6" x14ac:dyDescent="0.25">
      <c r="A16" s="1">
        <v>0.45</v>
      </c>
      <c r="B16" s="1">
        <f t="shared" si="0"/>
        <v>0.55000000000000004</v>
      </c>
      <c r="C16" s="2">
        <f t="shared" si="1"/>
        <v>0.74415000000000009</v>
      </c>
      <c r="D16" s="2">
        <f t="shared" si="2"/>
        <v>0.41715000000000002</v>
      </c>
      <c r="E16" s="2">
        <f t="shared" si="3"/>
        <v>0.56430000000000002</v>
      </c>
      <c r="F16" s="3">
        <f t="shared" si="4"/>
        <v>-0.12383881371358846</v>
      </c>
    </row>
    <row r="17" spans="1:7" x14ac:dyDescent="0.25">
      <c r="A17" s="1">
        <v>0.5</v>
      </c>
      <c r="B17" s="1">
        <f t="shared" si="0"/>
        <v>0.5</v>
      </c>
      <c r="C17" s="2">
        <f t="shared" si="1"/>
        <v>0.625</v>
      </c>
      <c r="D17" s="2">
        <f t="shared" si="2"/>
        <v>0.52500000000000002</v>
      </c>
      <c r="E17" s="2">
        <f t="shared" si="3"/>
        <v>0.57499999999999996</v>
      </c>
      <c r="F17" s="3">
        <f t="shared" si="4"/>
        <v>-0.11814718055994533</v>
      </c>
    </row>
    <row r="18" spans="1:7" x14ac:dyDescent="0.25">
      <c r="A18" s="1">
        <v>0.55000000000000004</v>
      </c>
      <c r="B18" s="1">
        <f t="shared" si="0"/>
        <v>0.44999999999999996</v>
      </c>
      <c r="C18" s="2">
        <f t="shared" si="1"/>
        <v>0.51434999999999986</v>
      </c>
      <c r="D18" s="2">
        <f t="shared" si="2"/>
        <v>0.64735000000000009</v>
      </c>
      <c r="E18" s="2">
        <f t="shared" si="3"/>
        <v>0.57419999999999993</v>
      </c>
      <c r="F18" s="3">
        <f t="shared" si="4"/>
        <v>-0.11393881371358855</v>
      </c>
    </row>
    <row r="19" spans="1:7" x14ac:dyDescent="0.25">
      <c r="A19" s="1">
        <v>0.6</v>
      </c>
      <c r="B19" s="1">
        <f t="shared" si="0"/>
        <v>0.4</v>
      </c>
      <c r="C19" s="2">
        <f t="shared" si="1"/>
        <v>0.41280000000000011</v>
      </c>
      <c r="D19" s="2">
        <f t="shared" si="2"/>
        <v>0.78480000000000005</v>
      </c>
      <c r="E19" s="2">
        <f t="shared" si="3"/>
        <v>0.5616000000000001</v>
      </c>
      <c r="F19" s="3">
        <f t="shared" si="4"/>
        <v>-0.11141166700925637</v>
      </c>
    </row>
    <row r="20" spans="1:7" x14ac:dyDescent="0.25">
      <c r="A20" s="1">
        <v>0.65</v>
      </c>
      <c r="B20" s="1">
        <f t="shared" si="0"/>
        <v>0.35</v>
      </c>
      <c r="C20" s="2">
        <f t="shared" si="1"/>
        <v>0.32094999999999996</v>
      </c>
      <c r="D20" s="2">
        <f t="shared" si="2"/>
        <v>0.93795000000000017</v>
      </c>
      <c r="E20" s="2">
        <f t="shared" si="3"/>
        <v>0.53690000000000004</v>
      </c>
      <c r="F20" s="3">
        <f t="shared" si="4"/>
        <v>-0.11054663903463247</v>
      </c>
    </row>
    <row r="21" spans="1:7" x14ac:dyDescent="0.25">
      <c r="A21" s="1">
        <v>0.7</v>
      </c>
      <c r="B21" s="1">
        <f t="shared" si="0"/>
        <v>0.30000000000000004</v>
      </c>
      <c r="C21" s="2">
        <f t="shared" si="1"/>
        <v>0.23940000000000008</v>
      </c>
      <c r="D21" s="2">
        <f t="shared" si="2"/>
        <v>1.1073999999999997</v>
      </c>
      <c r="E21" s="2">
        <f t="shared" si="3"/>
        <v>0.49980000000000002</v>
      </c>
      <c r="F21" s="3">
        <f t="shared" si="4"/>
        <v>-0.11106430205489348</v>
      </c>
    </row>
    <row r="22" spans="1:7" x14ac:dyDescent="0.25">
      <c r="A22" s="1">
        <v>0.75</v>
      </c>
      <c r="B22" s="1">
        <f t="shared" si="0"/>
        <v>0.25</v>
      </c>
      <c r="C22" s="2">
        <f t="shared" si="1"/>
        <v>0.16875000000000001</v>
      </c>
      <c r="D22" s="2">
        <f t="shared" si="2"/>
        <v>1.29375</v>
      </c>
      <c r="E22" s="2">
        <f t="shared" si="3"/>
        <v>0.45</v>
      </c>
      <c r="F22" s="3">
        <f t="shared" si="4"/>
        <v>-0.11233514461880831</v>
      </c>
    </row>
    <row r="23" spans="1:7" x14ac:dyDescent="0.25">
      <c r="A23" s="1">
        <v>0.8</v>
      </c>
      <c r="B23" s="1">
        <f t="shared" si="0"/>
        <v>0.19999999999999996</v>
      </c>
      <c r="C23" s="2">
        <f t="shared" si="1"/>
        <v>0.10959999999999995</v>
      </c>
      <c r="D23" s="2">
        <f t="shared" si="2"/>
        <v>1.4976000000000003</v>
      </c>
      <c r="E23" s="2">
        <f t="shared" si="3"/>
        <v>0.38719999999999999</v>
      </c>
      <c r="F23" s="3">
        <f t="shared" si="4"/>
        <v>-0.11320242353818782</v>
      </c>
    </row>
    <row r="24" spans="1:7" x14ac:dyDescent="0.25">
      <c r="A24" s="1">
        <v>0.85</v>
      </c>
      <c r="B24" s="1">
        <f t="shared" si="0"/>
        <v>0.15000000000000002</v>
      </c>
      <c r="C24" s="2">
        <f t="shared" si="1"/>
        <v>6.2550000000000008E-2</v>
      </c>
      <c r="D24" s="2">
        <f t="shared" si="2"/>
        <v>1.7195499999999997</v>
      </c>
      <c r="E24" s="2">
        <f t="shared" si="3"/>
        <v>0.31110000000000004</v>
      </c>
      <c r="F24" s="3">
        <f t="shared" si="4"/>
        <v>-0.11160908780599088</v>
      </c>
    </row>
    <row r="25" spans="1:7" x14ac:dyDescent="0.25">
      <c r="A25" s="1">
        <v>0.9</v>
      </c>
      <c r="B25" s="1">
        <f t="shared" si="0"/>
        <v>9.9999999999999978E-2</v>
      </c>
      <c r="C25" s="2">
        <f t="shared" si="1"/>
        <v>2.8199999999999985E-2</v>
      </c>
      <c r="D25" s="2">
        <f t="shared" si="2"/>
        <v>1.9602000000000002</v>
      </c>
      <c r="E25" s="2">
        <f t="shared" si="3"/>
        <v>0.22139999999999996</v>
      </c>
      <c r="F25" s="3">
        <f t="shared" si="4"/>
        <v>-0.10368297339144825</v>
      </c>
    </row>
    <row r="26" spans="1:7" x14ac:dyDescent="0.25">
      <c r="A26" s="1">
        <v>0.95</v>
      </c>
      <c r="B26" s="1">
        <f t="shared" si="0"/>
        <v>5.0000000000000044E-2</v>
      </c>
      <c r="C26" s="2">
        <f t="shared" si="1"/>
        <v>7.1500000000000122E-3</v>
      </c>
      <c r="D26" s="2">
        <f t="shared" si="2"/>
        <v>2.2201499999999998</v>
      </c>
      <c r="E26" s="2">
        <f t="shared" si="3"/>
        <v>0.1178000000000001</v>
      </c>
      <c r="F26" s="3">
        <f t="shared" si="4"/>
        <v>-8.0715243345872573E-2</v>
      </c>
    </row>
    <row r="27" spans="1:7" x14ac:dyDescent="0.25">
      <c r="A27" s="1">
        <v>1</v>
      </c>
      <c r="B27" s="1">
        <f t="shared" si="0"/>
        <v>0</v>
      </c>
      <c r="C27" s="2">
        <f t="shared" si="1"/>
        <v>0</v>
      </c>
      <c r="D27" s="2">
        <f t="shared" si="2"/>
        <v>2.5</v>
      </c>
      <c r="E27" s="2">
        <f t="shared" si="3"/>
        <v>0</v>
      </c>
      <c r="F27" s="3">
        <v>0</v>
      </c>
    </row>
    <row r="29" spans="1:7" x14ac:dyDescent="0.25">
      <c r="A29" t="s">
        <v>9</v>
      </c>
    </row>
    <row r="30" spans="1:7" x14ac:dyDescent="0.25">
      <c r="A30" t="s">
        <v>10</v>
      </c>
      <c r="E30" t="s">
        <v>11</v>
      </c>
    </row>
    <row r="31" spans="1:7" x14ac:dyDescent="0.25">
      <c r="A31">
        <v>0.86821827910561555</v>
      </c>
      <c r="B31">
        <f>0.25*EXP(C12)-A31*EXP((B3+2*(B4-B3)*A31)*(1-A31)^2)</f>
        <v>2.1511344692926038E-4</v>
      </c>
      <c r="E31">
        <v>0.25</v>
      </c>
      <c r="F31">
        <v>0.57924583420177589</v>
      </c>
      <c r="G31">
        <v>0.86821827910561555</v>
      </c>
    </row>
    <row r="33" spans="1:4" x14ac:dyDescent="0.25">
      <c r="A33" t="s">
        <v>12</v>
      </c>
    </row>
    <row r="34" spans="1:4" x14ac:dyDescent="0.25">
      <c r="A34" t="s">
        <v>3</v>
      </c>
      <c r="B34" t="s">
        <v>13</v>
      </c>
    </row>
    <row r="35" spans="1:4" x14ac:dyDescent="0.25">
      <c r="A35" s="2">
        <v>0.25</v>
      </c>
      <c r="B35" s="2">
        <f>A35*EXP($C$12)*0.649</f>
        <v>0.59163409178290904</v>
      </c>
      <c r="D35" t="s">
        <v>14</v>
      </c>
    </row>
    <row r="36" spans="1:4" x14ac:dyDescent="0.25">
      <c r="A36" s="2">
        <v>0.57924583420177589</v>
      </c>
      <c r="B36" s="2">
        <f>A36*EXP(($B$3+2*($B$4-$B$3)*(A36))*(1-A36)^2)*0.649</f>
        <v>0.5918261636695723</v>
      </c>
    </row>
    <row r="37" spans="1:4" x14ac:dyDescent="0.25">
      <c r="A37" s="2">
        <v>0.86821827910561555</v>
      </c>
      <c r="B37" s="2">
        <f>A37*EXP(($B$3+2*($B$4-$B$3)*(A37))*(1-A37)^2)*0.649</f>
        <v>0.59149448315585196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Price, Geoffrey</dc:creator>
  <cp:lastModifiedBy>Price, Geoffrey</cp:lastModifiedBy>
  <dcterms:created xsi:type="dcterms:W3CDTF">2018-03-14T15:30:30Z</dcterms:created>
  <dcterms:modified xsi:type="dcterms:W3CDTF">2018-03-30T16:23:02Z</dcterms:modified>
</cp:coreProperties>
</file>