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ebPage\Courses\ChE3063\"/>
    </mc:Choice>
  </mc:AlternateContent>
  <bookViews>
    <workbookView xWindow="0" yWindow="0" windowWidth="19200" windowHeight="12180"/>
  </bookViews>
  <sheets>
    <sheet name="Low T" sheetId="1" r:id="rId1"/>
    <sheet name="High T" sheetId="2" r:id="rId2"/>
  </sheets>
  <calcPr calcId="152511"/>
</workbook>
</file>

<file path=xl/calcChain.xml><?xml version="1.0" encoding="utf-8"?>
<calcChain xmlns="http://schemas.openxmlformats.org/spreadsheetml/2006/main">
  <c r="F7" i="1" l="1"/>
  <c r="E40" i="1" l="1"/>
  <c r="D40" i="1"/>
  <c r="B40" i="1"/>
  <c r="C40" i="1"/>
  <c r="A35" i="1"/>
  <c r="A28" i="1"/>
  <c r="A21" i="1"/>
  <c r="A14" i="1"/>
  <c r="A30" i="2"/>
  <c r="A31" i="2"/>
  <c r="E31" i="2"/>
  <c r="E30" i="2"/>
  <c r="D30" i="2"/>
  <c r="C30" i="2"/>
  <c r="B31" i="2"/>
  <c r="B30" i="2"/>
  <c r="A9" i="2"/>
  <c r="A14" i="2"/>
  <c r="A19" i="2"/>
  <c r="A25" i="2"/>
  <c r="A40" i="1"/>
  <c r="E7" i="1" l="1"/>
  <c r="G7" i="1" s="1"/>
  <c r="G6" i="2"/>
  <c r="I6" i="2" s="1"/>
  <c r="A41" i="1"/>
  <c r="A32" i="2"/>
  <c r="C31" i="2"/>
  <c r="D31" i="2"/>
  <c r="E41" i="1" l="1"/>
  <c r="C41" i="1"/>
  <c r="D41" i="1" s="1"/>
  <c r="B41" i="1"/>
  <c r="A33" i="2"/>
  <c r="B32" i="2"/>
  <c r="E32" i="2"/>
  <c r="D32" i="2"/>
  <c r="C32" i="2"/>
  <c r="A42" i="1"/>
  <c r="C42" i="1" l="1"/>
  <c r="D42" i="1" s="1"/>
  <c r="E42" i="1"/>
  <c r="B42" i="1"/>
  <c r="A43" i="1"/>
  <c r="A34" i="2"/>
  <c r="E33" i="2"/>
  <c r="B33" i="2"/>
  <c r="D33" i="2"/>
  <c r="C33" i="2"/>
  <c r="E43" i="1" l="1"/>
  <c r="B43" i="1"/>
  <c r="C43" i="1"/>
  <c r="D43" i="1" s="1"/>
  <c r="D34" i="2"/>
  <c r="B34" i="2"/>
  <c r="C34" i="2"/>
  <c r="A35" i="2"/>
  <c r="E34" i="2"/>
  <c r="A44" i="1"/>
  <c r="E44" i="1" l="1"/>
  <c r="C44" i="1"/>
  <c r="D44" i="1" s="1"/>
  <c r="B44" i="1"/>
  <c r="A36" i="2"/>
  <c r="E35" i="2"/>
  <c r="B35" i="2"/>
  <c r="D35" i="2"/>
  <c r="C35" i="2"/>
  <c r="A45" i="1"/>
  <c r="C45" i="1" l="1"/>
  <c r="D45" i="1" s="1"/>
  <c r="B45" i="1"/>
  <c r="E45" i="1"/>
  <c r="A46" i="1"/>
  <c r="D36" i="2"/>
  <c r="E36" i="2"/>
  <c r="A37" i="2"/>
  <c r="B36" i="2"/>
  <c r="C36" i="2"/>
  <c r="C46" i="1" l="1"/>
  <c r="D46" i="1" s="1"/>
  <c r="B46" i="1"/>
  <c r="E46" i="1"/>
  <c r="D37" i="2"/>
  <c r="C37" i="2"/>
  <c r="E37" i="2"/>
  <c r="A38" i="2"/>
  <c r="B37" i="2"/>
  <c r="A47" i="1"/>
  <c r="B47" i="1" l="1"/>
  <c r="E47" i="1"/>
  <c r="C47" i="1"/>
  <c r="D47" i="1" s="1"/>
  <c r="B38" i="2"/>
  <c r="E38" i="2"/>
  <c r="C38" i="2"/>
  <c r="D38" i="2"/>
  <c r="A39" i="2"/>
  <c r="A48" i="1"/>
  <c r="E48" i="1" l="1"/>
  <c r="C48" i="1"/>
  <c r="D48" i="1" s="1"/>
  <c r="B48" i="1"/>
  <c r="A40" i="2"/>
  <c r="C39" i="2"/>
  <c r="E39" i="2"/>
  <c r="D39" i="2"/>
  <c r="B39" i="2"/>
  <c r="A49" i="1"/>
  <c r="C49" i="1" l="1"/>
  <c r="D49" i="1" s="1"/>
  <c r="E49" i="1"/>
  <c r="B49" i="1"/>
  <c r="A50" i="1"/>
  <c r="A41" i="2"/>
  <c r="D40" i="2"/>
  <c r="C40" i="2"/>
  <c r="B40" i="2"/>
  <c r="E40" i="2"/>
  <c r="E50" i="1" l="1"/>
  <c r="C50" i="1"/>
  <c r="D50" i="1" s="1"/>
  <c r="B50" i="1"/>
  <c r="A51" i="1"/>
  <c r="E41" i="2"/>
  <c r="B41" i="2"/>
  <c r="D41" i="2"/>
  <c r="C41" i="2"/>
  <c r="A42" i="2"/>
  <c r="E51" i="1" l="1"/>
  <c r="C51" i="1"/>
  <c r="D51" i="1" s="1"/>
  <c r="B51" i="1"/>
  <c r="A52" i="1"/>
  <c r="A43" i="2"/>
  <c r="B42" i="2"/>
  <c r="E42" i="2"/>
  <c r="C42" i="2"/>
  <c r="D42" i="2"/>
  <c r="C52" i="1" l="1"/>
  <c r="D52" i="1" s="1"/>
  <c r="B52" i="1"/>
  <c r="E52" i="1"/>
  <c r="A53" i="1"/>
  <c r="A44" i="2"/>
  <c r="D43" i="2"/>
  <c r="B43" i="2"/>
  <c r="C43" i="2"/>
  <c r="E43" i="2"/>
  <c r="E53" i="1" l="1"/>
  <c r="C53" i="1"/>
  <c r="D53" i="1" s="1"/>
  <c r="B53" i="1"/>
  <c r="D44" i="2"/>
  <c r="A45" i="2"/>
  <c r="B44" i="2"/>
  <c r="E44" i="2"/>
  <c r="C44" i="2"/>
  <c r="A54" i="1"/>
  <c r="E54" i="1" l="1"/>
  <c r="B54" i="1"/>
  <c r="C54" i="1"/>
  <c r="D54" i="1" s="1"/>
  <c r="E45" i="2"/>
  <c r="A46" i="2"/>
  <c r="C45" i="2"/>
  <c r="B45" i="2"/>
  <c r="D45" i="2"/>
  <c r="A55" i="1"/>
  <c r="B55" i="1" l="1"/>
  <c r="C55" i="1"/>
  <c r="D55" i="1" s="1"/>
  <c r="E55" i="1"/>
  <c r="B46" i="2"/>
  <c r="D46" i="2"/>
  <c r="C46" i="2"/>
  <c r="A47" i="2"/>
  <c r="E46" i="2"/>
  <c r="A56" i="1"/>
  <c r="B56" i="1" l="1"/>
  <c r="E56" i="1"/>
  <c r="C56" i="1"/>
  <c r="D56" i="1" s="1"/>
  <c r="A48" i="2"/>
  <c r="C47" i="2"/>
  <c r="E47" i="2"/>
  <c r="B47" i="2"/>
  <c r="D47" i="2"/>
  <c r="A57" i="1"/>
  <c r="E57" i="1" l="1"/>
  <c r="B57" i="1"/>
  <c r="C57" i="1"/>
  <c r="D57" i="1" s="1"/>
  <c r="A58" i="1"/>
  <c r="A49" i="2"/>
  <c r="E48" i="2"/>
  <c r="C48" i="2"/>
  <c r="D48" i="2"/>
  <c r="B48" i="2"/>
  <c r="E58" i="1" l="1"/>
  <c r="C58" i="1"/>
  <c r="D58" i="1" s="1"/>
  <c r="B58" i="1"/>
  <c r="E49" i="2"/>
  <c r="D49" i="2"/>
  <c r="C49" i="2"/>
  <c r="A50" i="2"/>
  <c r="B49" i="2"/>
  <c r="A59" i="1"/>
  <c r="E59" i="1" l="1"/>
  <c r="B59" i="1"/>
  <c r="C59" i="1"/>
  <c r="D59" i="1" s="1"/>
  <c r="B50" i="2"/>
  <c r="C50" i="2"/>
  <c r="A51" i="2"/>
  <c r="E50" i="2"/>
  <c r="D50" i="2"/>
  <c r="A60" i="1"/>
  <c r="E60" i="1" l="1"/>
  <c r="C60" i="1"/>
  <c r="D60" i="1" s="1"/>
  <c r="B60" i="1"/>
  <c r="B51" i="2"/>
  <c r="E51" i="2"/>
  <c r="C51" i="2"/>
  <c r="A52" i="2"/>
  <c r="D51" i="2"/>
  <c r="A61" i="1"/>
  <c r="C61" i="1" l="1"/>
  <c r="D61" i="1" s="1"/>
  <c r="B61" i="1"/>
  <c r="E61" i="1"/>
  <c r="D52" i="2"/>
  <c r="E52" i="2"/>
  <c r="B52" i="2"/>
  <c r="C52" i="2"/>
  <c r="A53" i="2"/>
  <c r="A62" i="1"/>
  <c r="C62" i="1" l="1"/>
  <c r="D62" i="1" s="1"/>
  <c r="B62" i="1"/>
  <c r="E62" i="1"/>
  <c r="A54" i="2"/>
  <c r="E53" i="2"/>
  <c r="D53" i="2"/>
  <c r="C53" i="2"/>
  <c r="B53" i="2"/>
  <c r="A63" i="1"/>
  <c r="B63" i="1" l="1"/>
  <c r="E63" i="1"/>
  <c r="C63" i="1"/>
  <c r="D63" i="1" s="1"/>
  <c r="A64" i="1"/>
  <c r="B54" i="2"/>
  <c r="A55" i="2"/>
  <c r="E54" i="2"/>
  <c r="C54" i="2"/>
  <c r="D54" i="2"/>
  <c r="E64" i="1" l="1"/>
  <c r="C64" i="1"/>
  <c r="D64" i="1" s="1"/>
  <c r="B64" i="1"/>
  <c r="A56" i="2"/>
  <c r="C55" i="2"/>
  <c r="E55" i="2"/>
  <c r="D55" i="2"/>
  <c r="B55" i="2"/>
  <c r="A65" i="1"/>
  <c r="C65" i="1" l="1"/>
  <c r="D65" i="1" s="1"/>
  <c r="E65" i="1"/>
  <c r="B65" i="1"/>
  <c r="A66" i="1"/>
  <c r="A57" i="2"/>
  <c r="C56" i="2"/>
  <c r="E56" i="2"/>
  <c r="D56" i="2"/>
  <c r="B56" i="2"/>
  <c r="E66" i="1" l="1"/>
  <c r="C66" i="1"/>
  <c r="D66" i="1" s="1"/>
  <c r="B66" i="1"/>
  <c r="A67" i="1"/>
  <c r="E57" i="2"/>
  <c r="A58" i="2"/>
  <c r="C57" i="2"/>
  <c r="B57" i="2"/>
  <c r="D57" i="2"/>
  <c r="E67" i="1" l="1"/>
  <c r="B67" i="1"/>
  <c r="C67" i="1"/>
  <c r="D67" i="1" s="1"/>
  <c r="E58" i="2"/>
  <c r="D58" i="2"/>
  <c r="A59" i="2"/>
  <c r="C58" i="2"/>
  <c r="B58" i="2"/>
  <c r="A68" i="1"/>
  <c r="C68" i="1" l="1"/>
  <c r="D68" i="1" s="1"/>
  <c r="B68" i="1"/>
  <c r="E68" i="1"/>
  <c r="A69" i="1"/>
  <c r="B59" i="2"/>
  <c r="A60" i="2"/>
  <c r="E59" i="2"/>
  <c r="D59" i="2"/>
  <c r="C59" i="2"/>
  <c r="E69" i="1" l="1"/>
  <c r="C69" i="1"/>
  <c r="D69" i="1" s="1"/>
  <c r="B69" i="1"/>
  <c r="D60" i="2"/>
  <c r="B60" i="2"/>
  <c r="A61" i="2"/>
  <c r="C60" i="2"/>
  <c r="E60" i="2"/>
  <c r="A70" i="1"/>
  <c r="E70" i="1" l="1"/>
  <c r="B70" i="1"/>
  <c r="C70" i="1"/>
  <c r="D70" i="1" s="1"/>
  <c r="E61" i="2"/>
  <c r="B61" i="2"/>
  <c r="D61" i="2"/>
  <c r="C61" i="2"/>
  <c r="A62" i="2"/>
  <c r="A71" i="1"/>
  <c r="B71" i="1" l="1"/>
  <c r="C71" i="1"/>
  <c r="D71" i="1" s="1"/>
  <c r="E71" i="1"/>
  <c r="B62" i="2"/>
  <c r="C62" i="2"/>
  <c r="A63" i="2"/>
  <c r="D62" i="2"/>
  <c r="E62" i="2"/>
  <c r="A72" i="1"/>
  <c r="B72" i="1" l="1"/>
  <c r="E72" i="1"/>
  <c r="C72" i="1"/>
  <c r="D72" i="1" s="1"/>
  <c r="A64" i="2"/>
  <c r="C63" i="2"/>
  <c r="D63" i="2"/>
  <c r="B63" i="2"/>
  <c r="E63" i="2"/>
  <c r="A73" i="1"/>
  <c r="E73" i="1" l="1"/>
  <c r="C73" i="1"/>
  <c r="D73" i="1" s="1"/>
  <c r="B73" i="1"/>
  <c r="A74" i="1"/>
  <c r="A65" i="2"/>
  <c r="E64" i="2"/>
  <c r="D64" i="2"/>
  <c r="C64" i="2"/>
  <c r="B64" i="2"/>
  <c r="E74" i="1" l="1"/>
  <c r="C74" i="1"/>
  <c r="D74" i="1" s="1"/>
  <c r="B74" i="1"/>
  <c r="A75" i="1"/>
  <c r="A66" i="2"/>
  <c r="E65" i="2"/>
  <c r="B65" i="2"/>
  <c r="D65" i="2"/>
  <c r="C65" i="2"/>
  <c r="E75" i="1" l="1"/>
  <c r="B75" i="1"/>
  <c r="C75" i="1"/>
  <c r="D75" i="1" s="1"/>
  <c r="D66" i="2"/>
  <c r="B66" i="2"/>
  <c r="E66" i="2"/>
  <c r="C66" i="2"/>
  <c r="A67" i="2"/>
  <c r="A76" i="1"/>
  <c r="E76" i="1" l="1"/>
  <c r="C76" i="1"/>
  <c r="D76" i="1" s="1"/>
  <c r="B76" i="1"/>
  <c r="A68" i="2"/>
  <c r="E67" i="2"/>
  <c r="D67" i="2"/>
  <c r="C67" i="2"/>
  <c r="B67" i="2"/>
  <c r="A77" i="1"/>
  <c r="C77" i="1" l="1"/>
  <c r="D77" i="1" s="1"/>
  <c r="B77" i="1"/>
  <c r="E77" i="1"/>
  <c r="A78" i="1"/>
  <c r="D68" i="2"/>
  <c r="A69" i="2"/>
  <c r="B68" i="2"/>
  <c r="C68" i="2"/>
  <c r="E68" i="2"/>
  <c r="C78" i="1" l="1"/>
  <c r="D78" i="1" s="1"/>
  <c r="B78" i="1"/>
  <c r="E78" i="1"/>
  <c r="B69" i="2"/>
  <c r="A70" i="2"/>
  <c r="D69" i="2"/>
  <c r="E69" i="2"/>
  <c r="C69" i="2"/>
  <c r="A79" i="1"/>
  <c r="B79" i="1" l="1"/>
  <c r="E79" i="1"/>
  <c r="C79" i="1"/>
  <c r="D79" i="1" s="1"/>
  <c r="B70" i="2"/>
  <c r="E70" i="2"/>
  <c r="D70" i="2"/>
  <c r="C70" i="2"/>
  <c r="A71" i="2"/>
  <c r="A80" i="1"/>
  <c r="E80" i="1" l="1"/>
  <c r="C80" i="1"/>
  <c r="D80" i="1" s="1"/>
  <c r="B80" i="1"/>
  <c r="A72" i="2"/>
  <c r="C71" i="2"/>
  <c r="B71" i="2"/>
  <c r="E71" i="2"/>
  <c r="D71" i="2"/>
  <c r="A81" i="1"/>
  <c r="C81" i="1" l="1"/>
  <c r="D81" i="1" s="1"/>
  <c r="E81" i="1"/>
  <c r="B81" i="1"/>
  <c r="A82" i="1"/>
  <c r="A73" i="2"/>
  <c r="E72" i="2"/>
  <c r="D72" i="2"/>
  <c r="C72" i="2"/>
  <c r="B72" i="2"/>
  <c r="E82" i="1" l="1"/>
  <c r="C82" i="1"/>
  <c r="D82" i="1" s="1"/>
  <c r="B82" i="1"/>
  <c r="C73" i="2"/>
  <c r="E73" i="2"/>
  <c r="A74" i="2"/>
  <c r="D73" i="2"/>
  <c r="B73" i="2"/>
  <c r="A83" i="1"/>
  <c r="E83" i="1" l="1"/>
  <c r="C83" i="1"/>
  <c r="D83" i="1" s="1"/>
  <c r="B83" i="1"/>
  <c r="D74" i="2"/>
  <c r="E74" i="2"/>
  <c r="C74" i="2"/>
  <c r="B74" i="2"/>
  <c r="A75" i="2"/>
  <c r="A84" i="1"/>
  <c r="B84" i="1" l="1"/>
  <c r="C84" i="1"/>
  <c r="D84" i="1" s="1"/>
  <c r="E84" i="1"/>
  <c r="A85" i="1"/>
  <c r="E75" i="2"/>
  <c r="D75" i="2"/>
  <c r="A76" i="2"/>
  <c r="B75" i="2"/>
  <c r="C75" i="2"/>
  <c r="E85" i="1" l="1"/>
  <c r="C85" i="1"/>
  <c r="D85" i="1" s="1"/>
  <c r="B85" i="1"/>
  <c r="A86" i="1"/>
  <c r="E76" i="2"/>
  <c r="B76" i="2"/>
  <c r="A77" i="2"/>
  <c r="C76" i="2"/>
  <c r="D76" i="2"/>
  <c r="E86" i="1" l="1"/>
  <c r="C86" i="1"/>
  <c r="D86" i="1" s="1"/>
  <c r="B86" i="1"/>
  <c r="E77" i="2"/>
  <c r="B77" i="2"/>
  <c r="D77" i="2"/>
  <c r="A78" i="2"/>
  <c r="C77" i="2"/>
  <c r="A87" i="1"/>
  <c r="C87" i="1" l="1"/>
  <c r="D87" i="1" s="1"/>
  <c r="B87" i="1"/>
  <c r="E87" i="1"/>
  <c r="D78" i="2"/>
  <c r="C78" i="2"/>
  <c r="B78" i="2"/>
  <c r="A79" i="2"/>
  <c r="E78" i="2"/>
  <c r="A88" i="1"/>
  <c r="B88" i="1" l="1"/>
  <c r="E88" i="1"/>
  <c r="C88" i="1"/>
  <c r="D88" i="1" s="1"/>
  <c r="A80" i="2"/>
  <c r="C79" i="2"/>
  <c r="B79" i="2"/>
  <c r="E79" i="2"/>
  <c r="D79" i="2"/>
  <c r="A89" i="1"/>
  <c r="E89" i="1" l="1"/>
  <c r="C89" i="1"/>
  <c r="D89" i="1" s="1"/>
  <c r="B89" i="1"/>
  <c r="A90" i="1"/>
  <c r="A81" i="2"/>
  <c r="E80" i="2"/>
  <c r="B80" i="2"/>
  <c r="D80" i="2"/>
  <c r="C80" i="2"/>
  <c r="C90" i="1" l="1"/>
  <c r="D90" i="1" s="1"/>
  <c r="E90" i="1"/>
  <c r="B90" i="1"/>
  <c r="C81" i="2"/>
  <c r="E81" i="2"/>
  <c r="A82" i="2"/>
  <c r="D81" i="2"/>
  <c r="B81" i="2"/>
  <c r="A91" i="1"/>
  <c r="E91" i="1" l="1"/>
  <c r="B91" i="1"/>
  <c r="C91" i="1"/>
  <c r="D91" i="1" s="1"/>
  <c r="E82" i="2"/>
  <c r="D82" i="2"/>
  <c r="A83" i="2"/>
  <c r="C82" i="2"/>
  <c r="B82" i="2"/>
  <c r="A92" i="1"/>
  <c r="E92" i="1" l="1"/>
  <c r="C92" i="1"/>
  <c r="D92" i="1" s="1"/>
  <c r="B92" i="1"/>
  <c r="A93" i="1"/>
  <c r="E83" i="2"/>
  <c r="D83" i="2"/>
  <c r="A84" i="2"/>
  <c r="C83" i="2"/>
  <c r="B83" i="2"/>
  <c r="C93" i="1" l="1"/>
  <c r="D93" i="1" s="1"/>
  <c r="B93" i="1"/>
  <c r="E93" i="1"/>
  <c r="A85" i="2"/>
  <c r="E84" i="2"/>
  <c r="B84" i="2"/>
  <c r="C84" i="2"/>
  <c r="D84" i="2"/>
  <c r="A94" i="1"/>
  <c r="C94" i="1" l="1"/>
  <c r="D94" i="1" s="1"/>
  <c r="B94" i="1"/>
  <c r="E94" i="1"/>
  <c r="A95" i="1"/>
  <c r="A86" i="2"/>
  <c r="C85" i="2"/>
  <c r="E85" i="2"/>
  <c r="D85" i="2"/>
  <c r="B85" i="2"/>
  <c r="B95" i="1" l="1"/>
  <c r="E95" i="1"/>
  <c r="C95" i="1"/>
  <c r="D95" i="1" s="1"/>
  <c r="A96" i="1"/>
  <c r="D86" i="2"/>
  <c r="C86" i="2"/>
  <c r="B86" i="2"/>
  <c r="E86" i="2"/>
  <c r="A87" i="2"/>
  <c r="E96" i="1" l="1"/>
  <c r="C96" i="1"/>
  <c r="D96" i="1" s="1"/>
  <c r="B96" i="1"/>
  <c r="A97" i="1"/>
  <c r="A88" i="2"/>
  <c r="C87" i="2"/>
  <c r="B87" i="2"/>
  <c r="E87" i="2"/>
  <c r="D87" i="2"/>
  <c r="C97" i="1" l="1"/>
  <c r="D97" i="1" s="1"/>
  <c r="E97" i="1"/>
  <c r="B97" i="1"/>
  <c r="A98" i="1"/>
  <c r="A89" i="2"/>
  <c r="E88" i="2"/>
  <c r="D88" i="2"/>
  <c r="B88" i="2"/>
  <c r="C88" i="2"/>
  <c r="E98" i="1" l="1"/>
  <c r="C98" i="1"/>
  <c r="D98" i="1" s="1"/>
  <c r="B98" i="1"/>
  <c r="C89" i="2"/>
  <c r="B89" i="2"/>
  <c r="D89" i="2"/>
  <c r="A90" i="2"/>
  <c r="E89" i="2"/>
  <c r="A99" i="1"/>
  <c r="E99" i="1" l="1"/>
  <c r="C99" i="1"/>
  <c r="D99" i="1" s="1"/>
  <c r="B99" i="1"/>
  <c r="E90" i="2"/>
  <c r="D90" i="2"/>
  <c r="C90" i="2"/>
  <c r="A91" i="2"/>
  <c r="B90" i="2"/>
  <c r="A100" i="1"/>
  <c r="B100" i="1" l="1"/>
  <c r="C100" i="1"/>
  <c r="D100" i="1" s="1"/>
  <c r="E100" i="1"/>
  <c r="E91" i="2"/>
  <c r="D91" i="2"/>
  <c r="A92" i="2"/>
  <c r="C91" i="2"/>
  <c r="B91" i="2"/>
  <c r="A101" i="1"/>
  <c r="E101" i="1" l="1"/>
  <c r="C101" i="1"/>
  <c r="D101" i="1" s="1"/>
  <c r="B101" i="1"/>
  <c r="D92" i="2"/>
  <c r="A93" i="2"/>
  <c r="B92" i="2"/>
  <c r="E92" i="2"/>
  <c r="C92" i="2"/>
  <c r="A102" i="1"/>
  <c r="C102" i="1" l="1"/>
  <c r="D102" i="1" s="1"/>
  <c r="E102" i="1"/>
  <c r="B102" i="1"/>
  <c r="A103" i="1"/>
  <c r="E93" i="2"/>
  <c r="A94" i="2"/>
  <c r="D93" i="2"/>
  <c r="C93" i="2"/>
  <c r="B93" i="2"/>
  <c r="C103" i="1" l="1"/>
  <c r="D103" i="1" s="1"/>
  <c r="B103" i="1"/>
  <c r="E103" i="1"/>
  <c r="D94" i="2"/>
  <c r="C94" i="2"/>
  <c r="B94" i="2"/>
  <c r="E94" i="2"/>
  <c r="A95" i="2"/>
  <c r="A104" i="1"/>
  <c r="B104" i="1" l="1"/>
  <c r="E104" i="1"/>
  <c r="C104" i="1"/>
  <c r="D104" i="1" s="1"/>
  <c r="A96" i="2"/>
  <c r="E95" i="2"/>
  <c r="C95" i="2"/>
  <c r="B95" i="2"/>
  <c r="D95" i="2"/>
  <c r="A105" i="1"/>
  <c r="E105" i="1" l="1"/>
  <c r="C105" i="1"/>
  <c r="D105" i="1" s="1"/>
  <c r="B105" i="1"/>
  <c r="A106" i="1"/>
  <c r="A97" i="2"/>
  <c r="E96" i="2"/>
  <c r="B96" i="2"/>
  <c r="D96" i="2"/>
  <c r="C96" i="2"/>
  <c r="E106" i="1" l="1"/>
  <c r="C106" i="1"/>
  <c r="D106" i="1" s="1"/>
  <c r="B106" i="1"/>
  <c r="C97" i="2"/>
  <c r="A98" i="2"/>
  <c r="B97" i="2"/>
  <c r="E97" i="2"/>
  <c r="D97" i="2"/>
  <c r="A107" i="1"/>
  <c r="E107" i="1" l="1"/>
  <c r="B107" i="1"/>
  <c r="C107" i="1"/>
  <c r="D107" i="1" s="1"/>
  <c r="E98" i="2"/>
  <c r="B98" i="2"/>
  <c r="D98" i="2"/>
  <c r="C98" i="2"/>
  <c r="A99" i="2"/>
  <c r="A108" i="1"/>
  <c r="E108" i="1" l="1"/>
  <c r="C108" i="1"/>
  <c r="D108" i="1" s="1"/>
  <c r="B108" i="1"/>
  <c r="A109" i="1"/>
  <c r="E99" i="2"/>
  <c r="D99" i="2"/>
  <c r="C99" i="2"/>
  <c r="A100" i="2"/>
  <c r="B99" i="2"/>
  <c r="C109" i="1" l="1"/>
  <c r="D109" i="1" s="1"/>
  <c r="B109" i="1"/>
  <c r="E109" i="1"/>
  <c r="A110" i="1"/>
  <c r="E100" i="2"/>
  <c r="D100" i="2"/>
  <c r="B100" i="2"/>
  <c r="C100" i="2"/>
  <c r="A101" i="2"/>
  <c r="C110" i="1" l="1"/>
  <c r="D110" i="1" s="1"/>
  <c r="B110" i="1"/>
  <c r="E110" i="1"/>
  <c r="A111" i="1"/>
  <c r="E101" i="2"/>
  <c r="D101" i="2"/>
  <c r="C101" i="2"/>
  <c r="B101" i="2"/>
  <c r="A102" i="2"/>
  <c r="B111" i="1" l="1"/>
  <c r="E111" i="1"/>
  <c r="C111" i="1"/>
  <c r="D111" i="1" s="1"/>
  <c r="A112" i="1"/>
  <c r="D102" i="2"/>
  <c r="C102" i="2"/>
  <c r="B102" i="2"/>
  <c r="A103" i="2"/>
  <c r="E102" i="2"/>
  <c r="E112" i="1" l="1"/>
  <c r="C112" i="1"/>
  <c r="D112" i="1" s="1"/>
  <c r="B112" i="1"/>
  <c r="A113" i="1"/>
  <c r="A104" i="2"/>
  <c r="C103" i="2"/>
  <c r="D103" i="2"/>
  <c r="B103" i="2"/>
  <c r="E103" i="2"/>
  <c r="C113" i="1" l="1"/>
  <c r="D113" i="1" s="1"/>
  <c r="E113" i="1"/>
  <c r="B113" i="1"/>
  <c r="A105" i="2"/>
  <c r="E104" i="2"/>
  <c r="D104" i="2"/>
  <c r="C104" i="2"/>
  <c r="B104" i="2"/>
  <c r="A114" i="1"/>
  <c r="E114" i="1" l="1"/>
  <c r="B114" i="1"/>
  <c r="C114" i="1"/>
  <c r="D114" i="1" s="1"/>
  <c r="A115" i="1"/>
  <c r="C105" i="2"/>
  <c r="A106" i="2"/>
  <c r="B105" i="2"/>
  <c r="E105" i="2"/>
  <c r="D105" i="2"/>
  <c r="E115" i="1" l="1"/>
  <c r="C115" i="1"/>
  <c r="D115" i="1" s="1"/>
  <c r="B115" i="1"/>
  <c r="D106" i="2"/>
  <c r="E106" i="2"/>
  <c r="B106" i="2"/>
  <c r="A107" i="2"/>
  <c r="C106" i="2"/>
  <c r="A116" i="1"/>
  <c r="B116" i="1" l="1"/>
  <c r="C116" i="1"/>
  <c r="D116" i="1" s="1"/>
  <c r="E116" i="1"/>
  <c r="E107" i="2"/>
  <c r="D107" i="2"/>
  <c r="A108" i="2"/>
  <c r="C107" i="2"/>
  <c r="B107" i="2"/>
  <c r="A117" i="1"/>
  <c r="C117" i="1" l="1"/>
  <c r="D117" i="1" s="1"/>
  <c r="E117" i="1"/>
  <c r="B117" i="1"/>
  <c r="A109" i="2"/>
  <c r="E108" i="2"/>
  <c r="D108" i="2"/>
  <c r="B108" i="2"/>
  <c r="C108" i="2"/>
  <c r="A118" i="1"/>
  <c r="C118" i="1" l="1"/>
  <c r="D118" i="1" s="1"/>
  <c r="B118" i="1"/>
  <c r="E118" i="1"/>
  <c r="A119" i="1"/>
  <c r="E109" i="2"/>
  <c r="D109" i="2"/>
  <c r="A110" i="2"/>
  <c r="C109" i="2"/>
  <c r="B109" i="2"/>
  <c r="C119" i="1" l="1"/>
  <c r="D119" i="1" s="1"/>
  <c r="B119" i="1"/>
  <c r="E119" i="1"/>
  <c r="A120" i="1"/>
  <c r="D110" i="2"/>
  <c r="C110" i="2"/>
  <c r="B110" i="2"/>
  <c r="E110" i="2"/>
  <c r="A111" i="2"/>
  <c r="B120" i="1" l="1"/>
  <c r="E120" i="1"/>
  <c r="C120" i="1"/>
  <c r="D120" i="1" s="1"/>
  <c r="A121" i="1"/>
  <c r="A112" i="2"/>
  <c r="D111" i="2"/>
  <c r="C111" i="2"/>
  <c r="E111" i="2"/>
  <c r="B111" i="2"/>
  <c r="E121" i="1" l="1"/>
  <c r="C121" i="1"/>
  <c r="D121" i="1" s="1"/>
  <c r="B121" i="1"/>
  <c r="A113" i="2"/>
  <c r="E112" i="2"/>
  <c r="B112" i="2"/>
  <c r="C112" i="2"/>
  <c r="D112" i="2"/>
  <c r="A122" i="1"/>
  <c r="C122" i="1" l="1"/>
  <c r="D122" i="1" s="1"/>
  <c r="E122" i="1"/>
  <c r="B122" i="1"/>
  <c r="A123" i="1"/>
  <c r="C113" i="2"/>
  <c r="E113" i="2"/>
  <c r="D113" i="2"/>
  <c r="B113" i="2"/>
  <c r="A114" i="2"/>
  <c r="E123" i="1" l="1"/>
  <c r="B123" i="1"/>
  <c r="C123" i="1"/>
  <c r="D123" i="1" s="1"/>
  <c r="A124" i="1"/>
  <c r="E114" i="2"/>
  <c r="B114" i="2"/>
  <c r="D114" i="2"/>
  <c r="C114" i="2"/>
  <c r="A115" i="2"/>
  <c r="E124" i="1" l="1"/>
  <c r="B124" i="1"/>
  <c r="C124" i="1"/>
  <c r="D124" i="1" s="1"/>
  <c r="A125" i="1"/>
  <c r="E115" i="2"/>
  <c r="D115" i="2"/>
  <c r="A116" i="2"/>
  <c r="C115" i="2"/>
  <c r="B115" i="2"/>
  <c r="C125" i="1" l="1"/>
  <c r="D125" i="1" s="1"/>
  <c r="B125" i="1"/>
  <c r="E125" i="1"/>
  <c r="B116" i="2"/>
  <c r="A117" i="2"/>
  <c r="C116" i="2"/>
  <c r="E116" i="2"/>
  <c r="D116" i="2"/>
  <c r="A126" i="1"/>
  <c r="C126" i="1" l="1"/>
  <c r="D126" i="1" s="1"/>
  <c r="B126" i="1"/>
  <c r="E126" i="1"/>
  <c r="A127" i="1"/>
  <c r="A118" i="2"/>
  <c r="C117" i="2"/>
  <c r="E117" i="2"/>
  <c r="D117" i="2"/>
  <c r="B117" i="2"/>
  <c r="C127" i="1" l="1"/>
  <c r="D127" i="1" s="1"/>
  <c r="E127" i="1"/>
  <c r="B127" i="1"/>
  <c r="D118" i="2"/>
  <c r="C118" i="2"/>
  <c r="B118" i="2"/>
  <c r="A119" i="2"/>
  <c r="E118" i="2"/>
  <c r="A128" i="1"/>
  <c r="E128" i="1" l="1"/>
  <c r="C128" i="1"/>
  <c r="D128" i="1" s="1"/>
  <c r="B128" i="1"/>
  <c r="A120" i="2"/>
  <c r="D119" i="2"/>
  <c r="C119" i="2"/>
  <c r="B119" i="2"/>
  <c r="E119" i="2"/>
  <c r="A129" i="1"/>
  <c r="C129" i="1" l="1"/>
  <c r="D129" i="1" s="1"/>
  <c r="E129" i="1"/>
  <c r="B129" i="1"/>
  <c r="A130" i="1"/>
  <c r="A121" i="2"/>
  <c r="E120" i="2"/>
  <c r="D120" i="2"/>
  <c r="B120" i="2"/>
  <c r="C120" i="2"/>
  <c r="E130" i="1" l="1"/>
  <c r="C130" i="1"/>
  <c r="D130" i="1" s="1"/>
  <c r="B130" i="1"/>
  <c r="C121" i="2"/>
  <c r="A122" i="2"/>
  <c r="E121" i="2"/>
  <c r="B121" i="2"/>
  <c r="D121" i="2"/>
  <c r="A131" i="1"/>
  <c r="E131" i="1" l="1"/>
  <c r="C131" i="1"/>
  <c r="D131" i="1" s="1"/>
  <c r="B131" i="1"/>
  <c r="E122" i="2"/>
  <c r="D122" i="2"/>
  <c r="C122" i="2"/>
  <c r="A123" i="2"/>
  <c r="B122" i="2"/>
  <c r="A132" i="1"/>
  <c r="B132" i="1" l="1"/>
  <c r="C132" i="1"/>
  <c r="D132" i="1" s="1"/>
  <c r="E132" i="1"/>
  <c r="E123" i="2"/>
  <c r="D123" i="2"/>
  <c r="C123" i="2"/>
  <c r="B123" i="2"/>
  <c r="A124" i="2"/>
  <c r="A133" i="1"/>
  <c r="E133" i="1" l="1"/>
  <c r="C133" i="1"/>
  <c r="D133" i="1" s="1"/>
  <c r="B133" i="1"/>
  <c r="A134" i="1"/>
  <c r="D124" i="2"/>
  <c r="B124" i="2"/>
  <c r="C124" i="2"/>
  <c r="A125" i="2"/>
  <c r="E124" i="2"/>
  <c r="E134" i="1" l="1"/>
  <c r="C134" i="1"/>
  <c r="D134" i="1" s="1"/>
  <c r="B134" i="1"/>
  <c r="A135" i="1"/>
  <c r="B125" i="2"/>
  <c r="E125" i="2"/>
  <c r="D125" i="2"/>
  <c r="A126" i="2"/>
  <c r="C125" i="2"/>
  <c r="B135" i="1" l="1"/>
  <c r="C135" i="1"/>
  <c r="D135" i="1" s="1"/>
  <c r="E135" i="1"/>
  <c r="A136" i="1"/>
  <c r="D126" i="2"/>
  <c r="C126" i="2"/>
  <c r="B126" i="2"/>
  <c r="A127" i="2"/>
  <c r="E126" i="2"/>
  <c r="B136" i="1" l="1"/>
  <c r="E136" i="1"/>
  <c r="C136" i="1"/>
  <c r="D136" i="1" s="1"/>
  <c r="A137" i="1"/>
  <c r="A128" i="2"/>
  <c r="E127" i="2"/>
  <c r="D127" i="2"/>
  <c r="C127" i="2"/>
  <c r="B127" i="2"/>
  <c r="E137" i="1" l="1"/>
  <c r="C137" i="1"/>
  <c r="D137" i="1" s="1"/>
  <c r="B137" i="1"/>
  <c r="A138" i="1"/>
  <c r="A129" i="2"/>
  <c r="E128" i="2"/>
  <c r="D128" i="2"/>
  <c r="C128" i="2"/>
  <c r="B128" i="2"/>
  <c r="E138" i="1" l="1"/>
  <c r="C138" i="1"/>
  <c r="D138" i="1" s="1"/>
  <c r="B138" i="1"/>
  <c r="C129" i="2"/>
  <c r="A130" i="2"/>
  <c r="E129" i="2"/>
  <c r="D129" i="2"/>
  <c r="B129" i="2"/>
  <c r="A139" i="1"/>
  <c r="E139" i="1" l="1"/>
  <c r="B139" i="1"/>
  <c r="C139" i="1"/>
  <c r="D139" i="1" s="1"/>
  <c r="A140" i="1"/>
  <c r="E130" i="2"/>
  <c r="D130" i="2"/>
  <c r="C130" i="2"/>
  <c r="B130" i="2"/>
  <c r="E140" i="1" l="1"/>
  <c r="C140" i="1"/>
  <c r="D140" i="1" s="1"/>
  <c r="B140" i="1"/>
</calcChain>
</file>

<file path=xl/sharedStrings.xml><?xml version="1.0" encoding="utf-8"?>
<sst xmlns="http://schemas.openxmlformats.org/spreadsheetml/2006/main" count="92" uniqueCount="29">
  <si>
    <t>T1 (K)</t>
  </si>
  <si>
    <t>T2 (K)</t>
  </si>
  <si>
    <t>delta H = Integral Cp (ideal gas) from T1 to T2</t>
  </si>
  <si>
    <t>H2O:</t>
  </si>
  <si>
    <t>CO2:</t>
  </si>
  <si>
    <t>O2</t>
  </si>
  <si>
    <t>N2</t>
  </si>
  <si>
    <t>Sum</t>
  </si>
  <si>
    <t>Desired</t>
  </si>
  <si>
    <t>Delta</t>
  </si>
  <si>
    <t>MW (kg/kmole)</t>
  </si>
  <si>
    <t>T</t>
  </si>
  <si>
    <t>H2O</t>
  </si>
  <si>
    <t>CO2</t>
  </si>
  <si>
    <t>A</t>
  </si>
  <si>
    <t>B</t>
  </si>
  <si>
    <t>C</t>
  </si>
  <si>
    <t>D</t>
  </si>
  <si>
    <t>kJ/kmole</t>
  </si>
  <si>
    <t>Using Cp equation from Smith and VanNess, 5th ED</t>
  </si>
  <si>
    <t>Cp=A+BT+CT^2+D/T^2</t>
  </si>
  <si>
    <t>Heat Capacities as F(T)</t>
  </si>
  <si>
    <t>Using Cp Equation from S&amp;VN 7th ED</t>
  </si>
  <si>
    <t>R (J/mole-K)</t>
  </si>
  <si>
    <t>J/mole</t>
  </si>
  <si>
    <t>Hrxn</t>
  </si>
  <si>
    <r>
      <t>Sum Cp*</t>
    </r>
    <r>
      <rPr>
        <b/>
        <sz val="14"/>
        <color indexed="12"/>
        <rFont val="Math1"/>
        <charset val="2"/>
      </rPr>
      <t>D</t>
    </r>
    <r>
      <rPr>
        <b/>
        <sz val="14"/>
        <color indexed="12"/>
        <rFont val="Arial"/>
        <family val="2"/>
      </rPr>
      <t>T</t>
    </r>
  </si>
  <si>
    <t>Propane burned adiabatically in 25% excess air. Reactants at 298K.</t>
  </si>
  <si>
    <r>
      <t>C</t>
    </r>
    <r>
      <rPr>
        <b/>
        <vertAlign val="subscript"/>
        <sz val="12"/>
        <rFont val="Arial"/>
        <family val="2"/>
      </rPr>
      <t>3</t>
    </r>
    <r>
      <rPr>
        <b/>
        <sz val="12"/>
        <rFont val="Arial"/>
        <family val="2"/>
      </rPr>
      <t>H</t>
    </r>
    <r>
      <rPr>
        <b/>
        <vertAlign val="subscript"/>
        <sz val="12"/>
        <rFont val="Arial"/>
        <family val="2"/>
      </rPr>
      <t>8</t>
    </r>
    <r>
      <rPr>
        <b/>
        <sz val="12"/>
        <rFont val="Arial"/>
        <family val="2"/>
      </rPr>
      <t xml:space="preserve"> +6.25O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 xml:space="preserve"> +23.51N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 xml:space="preserve"> = 3CO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 xml:space="preserve"> + 4H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>O +1.25 O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 xml:space="preserve"> + 23.51N</t>
    </r>
    <r>
      <rPr>
        <b/>
        <vertAlign val="subscript"/>
        <sz val="12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</si>
</sst>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E+00"/>
    <numFmt numFmtId="166" formatCode="0.0000"/>
  </numFmts>
  <fonts count="8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b/>
      <sz val="14"/>
      <color indexed="12"/>
      <name val="Arial"/>
      <family val="2"/>
    </font>
    <font>
      <b/>
      <sz val="12"/>
      <color indexed="53"/>
      <name val="Arial"/>
      <family val="2"/>
    </font>
    <font>
      <b/>
      <sz val="14"/>
      <color indexed="12"/>
      <name val="Math1"/>
      <charset val="2"/>
    </font>
    <font>
      <b/>
      <vertAlign val="sub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3" fillId="0" borderId="0" xfId="0" applyFont="1"/>
    <xf numFmtId="0" fontId="1" fillId="0" borderId="0" xfId="0" applyNumberFormat="1" applyFont="1" applyAlignment="1"/>
    <xf numFmtId="0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 applyAlignment="1"/>
    <xf numFmtId="165" fontId="1" fillId="0" borderId="0" xfId="0" applyNumberFormat="1" applyFont="1"/>
    <xf numFmtId="0" fontId="1" fillId="0" borderId="0" xfId="0" applyFont="1"/>
    <xf numFmtId="164" fontId="1" fillId="0" borderId="0" xfId="0" applyNumberFormat="1" applyFont="1" applyAlignment="1"/>
    <xf numFmtId="166" fontId="0" fillId="0" borderId="0" xfId="0" applyNumberFormat="1"/>
    <xf numFmtId="16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1" xfId="0" applyFont="1" applyBorder="1"/>
    <xf numFmtId="0" fontId="3" fillId="0" borderId="0" xfId="0" applyFont="1" applyBorder="1"/>
    <xf numFmtId="0" fontId="3" fillId="0" borderId="2" xfId="0" applyFont="1" applyBorder="1"/>
    <xf numFmtId="0" fontId="2" fillId="0" borderId="2" xfId="0" applyFont="1" applyBorder="1" applyAlignme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5" xfId="0" applyFont="1" applyBorder="1" applyAlignment="1"/>
    <xf numFmtId="11" fontId="3" fillId="0" borderId="0" xfId="0" applyNumberFormat="1" applyFont="1" applyBorder="1"/>
    <xf numFmtId="0" fontId="5" fillId="0" borderId="6" xfId="0" applyFont="1" applyBorder="1"/>
    <xf numFmtId="0" fontId="3" fillId="0" borderId="7" xfId="0" applyFont="1" applyBorder="1"/>
    <xf numFmtId="0" fontId="3" fillId="0" borderId="8" xfId="0" applyFont="1" applyBorder="1"/>
    <xf numFmtId="166" fontId="2" fillId="0" borderId="0" xfId="0" applyNumberFormat="1" applyFont="1" applyAlignment="1">
      <alignment horizontal="center" vertical="center"/>
    </xf>
    <xf numFmtId="0" fontId="0" fillId="0" borderId="0" xfId="0" applyAlignment="1"/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Cp as Function of T</a:t>
            </a:r>
          </a:p>
        </c:rich>
      </c:tx>
      <c:layout>
        <c:manualLayout>
          <c:xMode val="edge"/>
          <c:yMode val="edge"/>
          <c:x val="0.3783783783783784"/>
          <c:y val="2.76498110626246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51828298887123"/>
          <c:y val="0.12596025039640096"/>
          <c:w val="0.72972972972972971"/>
          <c:h val="0.7649781060659472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'Low T'!$B$39</c:f>
              <c:strCache>
                <c:ptCount val="1"/>
                <c:pt idx="0">
                  <c:v>CO2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'Low T'!$A$40:$A$140</c:f>
              <c:numCache>
                <c:formatCode>0.0000</c:formatCode>
                <c:ptCount val="101"/>
                <c:pt idx="0">
                  <c:v>298</c:v>
                </c:pt>
                <c:pt idx="1">
                  <c:v>313.02</c:v>
                </c:pt>
                <c:pt idx="2">
                  <c:v>328.03999999999996</c:v>
                </c:pt>
                <c:pt idx="3">
                  <c:v>343.05999999999995</c:v>
                </c:pt>
                <c:pt idx="4">
                  <c:v>358.07999999999993</c:v>
                </c:pt>
                <c:pt idx="5">
                  <c:v>373.09999999999991</c:v>
                </c:pt>
                <c:pt idx="6">
                  <c:v>388.11999999999989</c:v>
                </c:pt>
                <c:pt idx="7">
                  <c:v>403.13999999999987</c:v>
                </c:pt>
                <c:pt idx="8">
                  <c:v>418.15999999999985</c:v>
                </c:pt>
                <c:pt idx="9">
                  <c:v>433.17999999999984</c:v>
                </c:pt>
                <c:pt idx="10">
                  <c:v>448.19999999999982</c:v>
                </c:pt>
                <c:pt idx="11">
                  <c:v>463.2199999999998</c:v>
                </c:pt>
                <c:pt idx="12">
                  <c:v>478.23999999999978</c:v>
                </c:pt>
                <c:pt idx="13">
                  <c:v>493.25999999999976</c:v>
                </c:pt>
                <c:pt idx="14">
                  <c:v>508.27999999999975</c:v>
                </c:pt>
                <c:pt idx="15">
                  <c:v>523.29999999999973</c:v>
                </c:pt>
                <c:pt idx="16">
                  <c:v>538.31999999999971</c:v>
                </c:pt>
                <c:pt idx="17">
                  <c:v>553.33999999999969</c:v>
                </c:pt>
                <c:pt idx="18">
                  <c:v>568.35999999999967</c:v>
                </c:pt>
                <c:pt idx="19">
                  <c:v>583.37999999999965</c:v>
                </c:pt>
                <c:pt idx="20">
                  <c:v>598.39999999999964</c:v>
                </c:pt>
                <c:pt idx="21">
                  <c:v>613.41999999999962</c:v>
                </c:pt>
                <c:pt idx="22">
                  <c:v>628.4399999999996</c:v>
                </c:pt>
                <c:pt idx="23">
                  <c:v>643.45999999999958</c:v>
                </c:pt>
                <c:pt idx="24">
                  <c:v>658.47999999999956</c:v>
                </c:pt>
                <c:pt idx="25">
                  <c:v>673.49999999999955</c:v>
                </c:pt>
                <c:pt idx="26">
                  <c:v>688.51999999999953</c:v>
                </c:pt>
                <c:pt idx="27">
                  <c:v>703.53999999999951</c:v>
                </c:pt>
                <c:pt idx="28">
                  <c:v>718.55999999999949</c:v>
                </c:pt>
                <c:pt idx="29">
                  <c:v>733.57999999999947</c:v>
                </c:pt>
                <c:pt idx="30">
                  <c:v>748.59999999999945</c:v>
                </c:pt>
                <c:pt idx="31">
                  <c:v>763.61999999999944</c:v>
                </c:pt>
                <c:pt idx="32">
                  <c:v>778.63999999999942</c:v>
                </c:pt>
                <c:pt idx="33">
                  <c:v>793.6599999999994</c:v>
                </c:pt>
                <c:pt idx="34">
                  <c:v>808.67999999999938</c:v>
                </c:pt>
                <c:pt idx="35">
                  <c:v>823.69999999999936</c:v>
                </c:pt>
                <c:pt idx="36">
                  <c:v>838.71999999999935</c:v>
                </c:pt>
                <c:pt idx="37">
                  <c:v>853.73999999999933</c:v>
                </c:pt>
                <c:pt idx="38">
                  <c:v>868.75999999999931</c:v>
                </c:pt>
                <c:pt idx="39">
                  <c:v>883.77999999999929</c:v>
                </c:pt>
                <c:pt idx="40">
                  <c:v>898.79999999999927</c:v>
                </c:pt>
                <c:pt idx="41">
                  <c:v>913.81999999999925</c:v>
                </c:pt>
                <c:pt idx="42">
                  <c:v>928.83999999999924</c:v>
                </c:pt>
                <c:pt idx="43">
                  <c:v>943.85999999999922</c:v>
                </c:pt>
                <c:pt idx="44">
                  <c:v>958.8799999999992</c:v>
                </c:pt>
                <c:pt idx="45">
                  <c:v>973.89999999999918</c:v>
                </c:pt>
                <c:pt idx="46">
                  <c:v>988.91999999999916</c:v>
                </c:pt>
                <c:pt idx="47">
                  <c:v>1003.9399999999991</c:v>
                </c:pt>
                <c:pt idx="48">
                  <c:v>1018.9599999999991</c:v>
                </c:pt>
                <c:pt idx="49">
                  <c:v>1033.9799999999991</c:v>
                </c:pt>
                <c:pt idx="50">
                  <c:v>1048.9999999999991</c:v>
                </c:pt>
                <c:pt idx="51">
                  <c:v>1064.0199999999991</c:v>
                </c:pt>
                <c:pt idx="52">
                  <c:v>1079.0399999999991</c:v>
                </c:pt>
                <c:pt idx="53">
                  <c:v>1094.059999999999</c:v>
                </c:pt>
                <c:pt idx="54">
                  <c:v>1109.079999999999</c:v>
                </c:pt>
                <c:pt idx="55">
                  <c:v>1124.099999999999</c:v>
                </c:pt>
                <c:pt idx="56">
                  <c:v>1139.119999999999</c:v>
                </c:pt>
                <c:pt idx="57">
                  <c:v>1154.139999999999</c:v>
                </c:pt>
                <c:pt idx="58">
                  <c:v>1169.1599999999989</c:v>
                </c:pt>
                <c:pt idx="59">
                  <c:v>1184.1799999999989</c:v>
                </c:pt>
                <c:pt idx="60">
                  <c:v>1199.1999999999989</c:v>
                </c:pt>
                <c:pt idx="61">
                  <c:v>1214.2199999999989</c:v>
                </c:pt>
                <c:pt idx="62">
                  <c:v>1229.2399999999989</c:v>
                </c:pt>
                <c:pt idx="63">
                  <c:v>1244.2599999999989</c:v>
                </c:pt>
                <c:pt idx="64">
                  <c:v>1259.2799999999988</c:v>
                </c:pt>
                <c:pt idx="65">
                  <c:v>1274.2999999999988</c:v>
                </c:pt>
                <c:pt idx="66">
                  <c:v>1289.3199999999988</c:v>
                </c:pt>
                <c:pt idx="67">
                  <c:v>1304.3399999999988</c:v>
                </c:pt>
                <c:pt idx="68">
                  <c:v>1319.3599999999988</c:v>
                </c:pt>
                <c:pt idx="69">
                  <c:v>1334.3799999999987</c:v>
                </c:pt>
                <c:pt idx="70">
                  <c:v>1349.3999999999987</c:v>
                </c:pt>
                <c:pt idx="71">
                  <c:v>1364.4199999999987</c:v>
                </c:pt>
                <c:pt idx="72">
                  <c:v>1379.4399999999987</c:v>
                </c:pt>
                <c:pt idx="73">
                  <c:v>1394.4599999999987</c:v>
                </c:pt>
                <c:pt idx="74">
                  <c:v>1409.4799999999987</c:v>
                </c:pt>
                <c:pt idx="75">
                  <c:v>1424.4999999999986</c:v>
                </c:pt>
                <c:pt idx="76">
                  <c:v>1439.5199999999986</c:v>
                </c:pt>
                <c:pt idx="77">
                  <c:v>1454.5399999999986</c:v>
                </c:pt>
                <c:pt idx="78">
                  <c:v>1469.5599999999986</c:v>
                </c:pt>
                <c:pt idx="79">
                  <c:v>1484.5799999999986</c:v>
                </c:pt>
                <c:pt idx="80">
                  <c:v>1499.5999999999985</c:v>
                </c:pt>
                <c:pt idx="81">
                  <c:v>1514.6199999999985</c:v>
                </c:pt>
                <c:pt idx="82">
                  <c:v>1529.6399999999985</c:v>
                </c:pt>
                <c:pt idx="83">
                  <c:v>1544.6599999999985</c:v>
                </c:pt>
                <c:pt idx="84">
                  <c:v>1559.6799999999985</c:v>
                </c:pt>
                <c:pt idx="85">
                  <c:v>1574.6999999999985</c:v>
                </c:pt>
                <c:pt idx="86">
                  <c:v>1589.7199999999984</c:v>
                </c:pt>
                <c:pt idx="87">
                  <c:v>1604.7399999999984</c:v>
                </c:pt>
                <c:pt idx="88">
                  <c:v>1619.7599999999984</c:v>
                </c:pt>
                <c:pt idx="89">
                  <c:v>1634.7799999999984</c:v>
                </c:pt>
                <c:pt idx="90">
                  <c:v>1649.7999999999984</c:v>
                </c:pt>
                <c:pt idx="91">
                  <c:v>1664.8199999999983</c:v>
                </c:pt>
                <c:pt idx="92">
                  <c:v>1679.8399999999983</c:v>
                </c:pt>
                <c:pt idx="93">
                  <c:v>1694.8599999999983</c:v>
                </c:pt>
                <c:pt idx="94">
                  <c:v>1709.8799999999983</c:v>
                </c:pt>
                <c:pt idx="95">
                  <c:v>1724.8999999999983</c:v>
                </c:pt>
                <c:pt idx="96">
                  <c:v>1739.9199999999983</c:v>
                </c:pt>
                <c:pt idx="97">
                  <c:v>1754.9399999999982</c:v>
                </c:pt>
                <c:pt idx="98">
                  <c:v>1769.9599999999982</c:v>
                </c:pt>
                <c:pt idx="99">
                  <c:v>1784.9799999999982</c:v>
                </c:pt>
                <c:pt idx="100">
                  <c:v>1799.9999999999982</c:v>
                </c:pt>
              </c:numCache>
            </c:numRef>
          </c:xVal>
          <c:yVal>
            <c:numRef>
              <c:f>'Low T'!$B$40:$B$140</c:f>
              <c:numCache>
                <c:formatCode>0.0000</c:formatCode>
                <c:ptCount val="101"/>
                <c:pt idx="0">
                  <c:v>37.126505877606405</c:v>
                </c:pt>
                <c:pt idx="1">
                  <c:v>38.271594995857789</c:v>
                </c:pt>
                <c:pt idx="2">
                  <c:v>39.280534970390541</c:v>
                </c:pt>
                <c:pt idx="3">
                  <c:v>40.176639237895614</c:v>
                </c:pt>
                <c:pt idx="4">
                  <c:v>40.978436670343392</c:v>
                </c:pt>
                <c:pt idx="5">
                  <c:v>41.700803282540463</c:v>
                </c:pt>
                <c:pt idx="6">
                  <c:v>42.35579351944471</c:v>
                </c:pt>
                <c:pt idx="7">
                  <c:v>42.953258925025274</c:v>
                </c:pt>
                <c:pt idx="8">
                  <c:v>43.50131414590976</c:v>
                </c:pt>
                <c:pt idx="9">
                  <c:v>44.006691853810167</c:v>
                </c:pt>
                <c:pt idx="10">
                  <c:v>44.475015848609196</c:v>
                </c:pt>
                <c:pt idx="11">
                  <c:v>44.911013209201762</c:v>
                </c:pt>
                <c:pt idx="12">
                  <c:v>45.318680557461107</c:v>
                </c:pt>
                <c:pt idx="13">
                  <c:v>45.701415437432253</c:v>
                </c:pt>
                <c:pt idx="14">
                  <c:v>46.062120930743717</c:v>
                </c:pt>
                <c:pt idx="15">
                  <c:v>46.403289562665059</c:v>
                </c:pt>
                <c:pt idx="16">
                  <c:v>46.727071054886487</c:v>
                </c:pt>
                <c:pt idx="17">
                  <c:v>47.035327383707873</c:v>
                </c:pt>
                <c:pt idx="18">
                  <c:v>47.329677790954797</c:v>
                </c:pt>
                <c:pt idx="19">
                  <c:v>47.611535789672082</c:v>
                </c:pt>
                <c:pt idx="20">
                  <c:v>47.882139751322534</c:v>
                </c:pt>
                <c:pt idx="21">
                  <c:v>48.142578315968599</c:v>
                </c:pt>
                <c:pt idx="22">
                  <c:v>48.393811603158866</c:v>
                </c:pt>
                <c:pt idx="23">
                  <c:v>48.636688998309189</c:v>
                </c:pt>
                <c:pt idx="24">
                  <c:v>48.871964132178867</c:v>
                </c:pt>
                <c:pt idx="25">
                  <c:v>49.100307548504205</c:v>
                </c:pt>
                <c:pt idx="26">
                  <c:v>49.322317458744514</c:v>
                </c:pt>
                <c:pt idx="27">
                  <c:v>49.538528907080085</c:v>
                </c:pt>
                <c:pt idx="28">
                  <c:v>49.749421608663233</c:v>
                </c:pt>
                <c:pt idx="29">
                  <c:v>49.955426676168322</c:v>
                </c:pt>
                <c:pt idx="30">
                  <c:v>50.156932411253784</c:v>
                </c:pt>
                <c:pt idx="31">
                  <c:v>50.354289306599874</c:v>
                </c:pt>
                <c:pt idx="32">
                  <c:v>50.547814379146494</c:v>
                </c:pt>
                <c:pt idx="33">
                  <c:v>50.737794934809727</c:v>
                </c:pt>
                <c:pt idx="34">
                  <c:v>50.924491848352034</c:v>
                </c:pt>
                <c:pt idx="35">
                  <c:v>51.108142428477215</c:v>
                </c:pt>
                <c:pt idx="36">
                  <c:v>51.288962927030923</c:v>
                </c:pt>
                <c:pt idx="37">
                  <c:v>51.467150741948224</c:v>
                </c:pt>
                <c:pt idx="38">
                  <c:v>51.642886355933754</c:v>
                </c:pt>
                <c:pt idx="39">
                  <c:v>51.816335046493784</c:v>
                </c:pt>
                <c:pt idx="40">
                  <c:v>51.987648397627957</c:v>
                </c:pt>
                <c:pt idx="41">
                  <c:v>52.156965639042731</c:v>
                </c:pt>
                <c:pt idx="42">
                  <c:v>52.324414835015915</c:v>
                </c:pt>
                <c:pt idx="43">
                  <c:v>52.490113941897697</c:v>
                </c:pt>
                <c:pt idx="44">
                  <c:v>52.654171750578762</c:v>
                </c:pt>
                <c:pt idx="45">
                  <c:v>52.816688728006959</c:v>
                </c:pt>
                <c:pt idx="46">
                  <c:v>52.977757769924082</c:v>
                </c:pt>
                <c:pt idx="47">
                  <c:v>53.13746487536806</c:v>
                </c:pt>
                <c:pt idx="48">
                  <c:v>53.295889752097096</c:v>
                </c:pt>
                <c:pt idx="49">
                  <c:v>53.453106360904243</c:v>
                </c:pt>
                <c:pt idx="50">
                  <c:v>53.609183405771489</c:v>
                </c:pt>
                <c:pt idx="51">
                  <c:v>53.764184775935917</c:v>
                </c:pt>
                <c:pt idx="52">
                  <c:v>53.918169945184985</c:v>
                </c:pt>
                <c:pt idx="53">
                  <c:v>54.07119433304586</c:v>
                </c:pt>
                <c:pt idx="54">
                  <c:v>54.223309631968831</c:v>
                </c:pt>
                <c:pt idx="55">
                  <c:v>54.374564104115272</c:v>
                </c:pt>
                <c:pt idx="56">
                  <c:v>54.525002850934925</c:v>
                </c:pt>
                <c:pt idx="57">
                  <c:v>54.674668058346825</c:v>
                </c:pt>
                <c:pt idx="58">
                  <c:v>54.823599220014891</c:v>
                </c:pt>
                <c:pt idx="59">
                  <c:v>54.971833340926523</c:v>
                </c:pt>
                <c:pt idx="60">
                  <c:v>55.11940512323558</c:v>
                </c:pt>
                <c:pt idx="61">
                  <c:v>55.266347136113509</c:v>
                </c:pt>
                <c:pt idx="62">
                  <c:v>55.4126899711626</c:v>
                </c:pt>
                <c:pt idx="63">
                  <c:v>55.558462384776711</c:v>
                </c:pt>
                <c:pt idx="64">
                  <c:v>55.70369142868779</c:v>
                </c:pt>
                <c:pt idx="65">
                  <c:v>55.848402569805209</c:v>
                </c:pt>
                <c:pt idx="66">
                  <c:v>55.992619800340243</c:v>
                </c:pt>
                <c:pt idx="67">
                  <c:v>56.13636573910518</c:v>
                </c:pt>
                <c:pt idx="68">
                  <c:v>56.27966172478628</c:v>
                </c:pt>
                <c:pt idx="69">
                  <c:v>56.422527901909298</c:v>
                </c:pt>
                <c:pt idx="70">
                  <c:v>56.564983300144526</c:v>
                </c:pt>
                <c:pt idx="71">
                  <c:v>56.707045907534642</c:v>
                </c:pt>
                <c:pt idx="72">
                  <c:v>56.848732738171854</c:v>
                </c:pt>
                <c:pt idx="73">
                  <c:v>56.990059894800083</c:v>
                </c:pt>
                <c:pt idx="74">
                  <c:v>57.131042626772434</c:v>
                </c:pt>
                <c:pt idx="75">
                  <c:v>57.271695383753652</c:v>
                </c:pt>
                <c:pt idx="76">
                  <c:v>57.412031865520909</c:v>
                </c:pt>
                <c:pt idx="77">
                  <c:v>57.552065068183566</c:v>
                </c:pt>
                <c:pt idx="78">
                  <c:v>57.691807327113139</c:v>
                </c:pt>
                <c:pt idx="79">
                  <c:v>57.831270356848478</c:v>
                </c:pt>
                <c:pt idx="80">
                  <c:v>57.970465288217163</c:v>
                </c:pt>
                <c:pt idx="81">
                  <c:v>58.109402702893028</c:v>
                </c:pt>
                <c:pt idx="82">
                  <c:v>58.24809266559005</c:v>
                </c:pt>
                <c:pt idx="83">
                  <c:v>58.386544754075736</c:v>
                </c:pt>
                <c:pt idx="84">
                  <c:v>58.524768087170969</c:v>
                </c:pt>
                <c:pt idx="85">
                  <c:v>58.662771350889507</c:v>
                </c:pt>
                <c:pt idx="86">
                  <c:v>58.800562822856733</c:v>
                </c:pt>
                <c:pt idx="87">
                  <c:v>58.93815039513624</c:v>
                </c:pt>
                <c:pt idx="88">
                  <c:v>59.075541595581534</c:v>
                </c:pt>
                <c:pt idx="89">
                  <c:v>59.212743607820933</c:v>
                </c:pt>
                <c:pt idx="90">
                  <c:v>59.349763289974639</c:v>
                </c:pt>
                <c:pt idx="91">
                  <c:v>59.486607192195208</c:v>
                </c:pt>
                <c:pt idx="92">
                  <c:v>59.623281573115065</c:v>
                </c:pt>
                <c:pt idx="93">
                  <c:v>59.75979241527817</c:v>
                </c:pt>
                <c:pt idx="94">
                  <c:v>59.896145439627276</c:v>
                </c:pt>
                <c:pt idx="95">
                  <c:v>60.032346119111608</c:v>
                </c:pt>
                <c:pt idx="96">
                  <c:v>60.168399691476203</c:v>
                </c:pt>
                <c:pt idx="97">
                  <c:v>60.304311171288091</c:v>
                </c:pt>
                <c:pt idx="98">
                  <c:v>60.440085361251214</c:v>
                </c:pt>
                <c:pt idx="99">
                  <c:v>60.575726862857728</c:v>
                </c:pt>
                <c:pt idx="100">
                  <c:v>60.711240086419728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'Low T'!$C$39</c:f>
              <c:strCache>
                <c:ptCount val="1"/>
                <c:pt idx="0">
                  <c:v>H2O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'Low T'!$A$40:$A$140</c:f>
              <c:numCache>
                <c:formatCode>0.0000</c:formatCode>
                <c:ptCount val="101"/>
                <c:pt idx="0">
                  <c:v>298</c:v>
                </c:pt>
                <c:pt idx="1">
                  <c:v>313.02</c:v>
                </c:pt>
                <c:pt idx="2">
                  <c:v>328.03999999999996</c:v>
                </c:pt>
                <c:pt idx="3">
                  <c:v>343.05999999999995</c:v>
                </c:pt>
                <c:pt idx="4">
                  <c:v>358.07999999999993</c:v>
                </c:pt>
                <c:pt idx="5">
                  <c:v>373.09999999999991</c:v>
                </c:pt>
                <c:pt idx="6">
                  <c:v>388.11999999999989</c:v>
                </c:pt>
                <c:pt idx="7">
                  <c:v>403.13999999999987</c:v>
                </c:pt>
                <c:pt idx="8">
                  <c:v>418.15999999999985</c:v>
                </c:pt>
                <c:pt idx="9">
                  <c:v>433.17999999999984</c:v>
                </c:pt>
                <c:pt idx="10">
                  <c:v>448.19999999999982</c:v>
                </c:pt>
                <c:pt idx="11">
                  <c:v>463.2199999999998</c:v>
                </c:pt>
                <c:pt idx="12">
                  <c:v>478.23999999999978</c:v>
                </c:pt>
                <c:pt idx="13">
                  <c:v>493.25999999999976</c:v>
                </c:pt>
                <c:pt idx="14">
                  <c:v>508.27999999999975</c:v>
                </c:pt>
                <c:pt idx="15">
                  <c:v>523.29999999999973</c:v>
                </c:pt>
                <c:pt idx="16">
                  <c:v>538.31999999999971</c:v>
                </c:pt>
                <c:pt idx="17">
                  <c:v>553.33999999999969</c:v>
                </c:pt>
                <c:pt idx="18">
                  <c:v>568.35999999999967</c:v>
                </c:pt>
                <c:pt idx="19">
                  <c:v>583.37999999999965</c:v>
                </c:pt>
                <c:pt idx="20">
                  <c:v>598.39999999999964</c:v>
                </c:pt>
                <c:pt idx="21">
                  <c:v>613.41999999999962</c:v>
                </c:pt>
                <c:pt idx="22">
                  <c:v>628.4399999999996</c:v>
                </c:pt>
                <c:pt idx="23">
                  <c:v>643.45999999999958</c:v>
                </c:pt>
                <c:pt idx="24">
                  <c:v>658.47999999999956</c:v>
                </c:pt>
                <c:pt idx="25">
                  <c:v>673.49999999999955</c:v>
                </c:pt>
                <c:pt idx="26">
                  <c:v>688.51999999999953</c:v>
                </c:pt>
                <c:pt idx="27">
                  <c:v>703.53999999999951</c:v>
                </c:pt>
                <c:pt idx="28">
                  <c:v>718.55999999999949</c:v>
                </c:pt>
                <c:pt idx="29">
                  <c:v>733.57999999999947</c:v>
                </c:pt>
                <c:pt idx="30">
                  <c:v>748.59999999999945</c:v>
                </c:pt>
                <c:pt idx="31">
                  <c:v>763.61999999999944</c:v>
                </c:pt>
                <c:pt idx="32">
                  <c:v>778.63999999999942</c:v>
                </c:pt>
                <c:pt idx="33">
                  <c:v>793.6599999999994</c:v>
                </c:pt>
                <c:pt idx="34">
                  <c:v>808.67999999999938</c:v>
                </c:pt>
                <c:pt idx="35">
                  <c:v>823.69999999999936</c:v>
                </c:pt>
                <c:pt idx="36">
                  <c:v>838.71999999999935</c:v>
                </c:pt>
                <c:pt idx="37">
                  <c:v>853.73999999999933</c:v>
                </c:pt>
                <c:pt idx="38">
                  <c:v>868.75999999999931</c:v>
                </c:pt>
                <c:pt idx="39">
                  <c:v>883.77999999999929</c:v>
                </c:pt>
                <c:pt idx="40">
                  <c:v>898.79999999999927</c:v>
                </c:pt>
                <c:pt idx="41">
                  <c:v>913.81999999999925</c:v>
                </c:pt>
                <c:pt idx="42">
                  <c:v>928.83999999999924</c:v>
                </c:pt>
                <c:pt idx="43">
                  <c:v>943.85999999999922</c:v>
                </c:pt>
                <c:pt idx="44">
                  <c:v>958.8799999999992</c:v>
                </c:pt>
                <c:pt idx="45">
                  <c:v>973.89999999999918</c:v>
                </c:pt>
                <c:pt idx="46">
                  <c:v>988.91999999999916</c:v>
                </c:pt>
                <c:pt idx="47">
                  <c:v>1003.9399999999991</c:v>
                </c:pt>
                <c:pt idx="48">
                  <c:v>1018.9599999999991</c:v>
                </c:pt>
                <c:pt idx="49">
                  <c:v>1033.9799999999991</c:v>
                </c:pt>
                <c:pt idx="50">
                  <c:v>1048.9999999999991</c:v>
                </c:pt>
                <c:pt idx="51">
                  <c:v>1064.0199999999991</c:v>
                </c:pt>
                <c:pt idx="52">
                  <c:v>1079.0399999999991</c:v>
                </c:pt>
                <c:pt idx="53">
                  <c:v>1094.059999999999</c:v>
                </c:pt>
                <c:pt idx="54">
                  <c:v>1109.079999999999</c:v>
                </c:pt>
                <c:pt idx="55">
                  <c:v>1124.099999999999</c:v>
                </c:pt>
                <c:pt idx="56">
                  <c:v>1139.119999999999</c:v>
                </c:pt>
                <c:pt idx="57">
                  <c:v>1154.139999999999</c:v>
                </c:pt>
                <c:pt idx="58">
                  <c:v>1169.1599999999989</c:v>
                </c:pt>
                <c:pt idx="59">
                  <c:v>1184.1799999999989</c:v>
                </c:pt>
                <c:pt idx="60">
                  <c:v>1199.1999999999989</c:v>
                </c:pt>
                <c:pt idx="61">
                  <c:v>1214.2199999999989</c:v>
                </c:pt>
                <c:pt idx="62">
                  <c:v>1229.2399999999989</c:v>
                </c:pt>
                <c:pt idx="63">
                  <c:v>1244.2599999999989</c:v>
                </c:pt>
                <c:pt idx="64">
                  <c:v>1259.2799999999988</c:v>
                </c:pt>
                <c:pt idx="65">
                  <c:v>1274.2999999999988</c:v>
                </c:pt>
                <c:pt idx="66">
                  <c:v>1289.3199999999988</c:v>
                </c:pt>
                <c:pt idx="67">
                  <c:v>1304.3399999999988</c:v>
                </c:pt>
                <c:pt idx="68">
                  <c:v>1319.3599999999988</c:v>
                </c:pt>
                <c:pt idx="69">
                  <c:v>1334.3799999999987</c:v>
                </c:pt>
                <c:pt idx="70">
                  <c:v>1349.3999999999987</c:v>
                </c:pt>
                <c:pt idx="71">
                  <c:v>1364.4199999999987</c:v>
                </c:pt>
                <c:pt idx="72">
                  <c:v>1379.4399999999987</c:v>
                </c:pt>
                <c:pt idx="73">
                  <c:v>1394.4599999999987</c:v>
                </c:pt>
                <c:pt idx="74">
                  <c:v>1409.4799999999987</c:v>
                </c:pt>
                <c:pt idx="75">
                  <c:v>1424.4999999999986</c:v>
                </c:pt>
                <c:pt idx="76">
                  <c:v>1439.5199999999986</c:v>
                </c:pt>
                <c:pt idx="77">
                  <c:v>1454.5399999999986</c:v>
                </c:pt>
                <c:pt idx="78">
                  <c:v>1469.5599999999986</c:v>
                </c:pt>
                <c:pt idx="79">
                  <c:v>1484.5799999999986</c:v>
                </c:pt>
                <c:pt idx="80">
                  <c:v>1499.5999999999985</c:v>
                </c:pt>
                <c:pt idx="81">
                  <c:v>1514.6199999999985</c:v>
                </c:pt>
                <c:pt idx="82">
                  <c:v>1529.6399999999985</c:v>
                </c:pt>
                <c:pt idx="83">
                  <c:v>1544.6599999999985</c:v>
                </c:pt>
                <c:pt idx="84">
                  <c:v>1559.6799999999985</c:v>
                </c:pt>
                <c:pt idx="85">
                  <c:v>1574.6999999999985</c:v>
                </c:pt>
                <c:pt idx="86">
                  <c:v>1589.7199999999984</c:v>
                </c:pt>
                <c:pt idx="87">
                  <c:v>1604.7399999999984</c:v>
                </c:pt>
                <c:pt idx="88">
                  <c:v>1619.7599999999984</c:v>
                </c:pt>
                <c:pt idx="89">
                  <c:v>1634.7799999999984</c:v>
                </c:pt>
                <c:pt idx="90">
                  <c:v>1649.7999999999984</c:v>
                </c:pt>
                <c:pt idx="91">
                  <c:v>1664.8199999999983</c:v>
                </c:pt>
                <c:pt idx="92">
                  <c:v>1679.8399999999983</c:v>
                </c:pt>
                <c:pt idx="93">
                  <c:v>1694.8599999999983</c:v>
                </c:pt>
                <c:pt idx="94">
                  <c:v>1709.8799999999983</c:v>
                </c:pt>
                <c:pt idx="95">
                  <c:v>1724.8999999999983</c:v>
                </c:pt>
                <c:pt idx="96">
                  <c:v>1739.9199999999983</c:v>
                </c:pt>
                <c:pt idx="97">
                  <c:v>1754.9399999999982</c:v>
                </c:pt>
                <c:pt idx="98">
                  <c:v>1769.9599999999982</c:v>
                </c:pt>
                <c:pt idx="99">
                  <c:v>1784.9799999999982</c:v>
                </c:pt>
                <c:pt idx="100">
                  <c:v>1799.9999999999982</c:v>
                </c:pt>
              </c:numCache>
            </c:numRef>
          </c:xVal>
          <c:yVal>
            <c:numRef>
              <c:f>'Low T'!$C$40:$C$140</c:f>
              <c:numCache>
                <c:formatCode>0.0000</c:formatCode>
                <c:ptCount val="101"/>
                <c:pt idx="0">
                  <c:v>33.574884497968569</c:v>
                </c:pt>
                <c:pt idx="1">
                  <c:v>33.649848101303206</c:v>
                </c:pt>
                <c:pt idx="2">
                  <c:v>33.739050292701769</c:v>
                </c:pt>
                <c:pt idx="3">
                  <c:v>33.840052934014203</c:v>
                </c:pt>
                <c:pt idx="4">
                  <c:v>33.950918260756133</c:v>
                </c:pt>
                <c:pt idx="5">
                  <c:v>34.070090527213146</c:v>
                </c:pt>
                <c:pt idx="6">
                  <c:v>34.196309069737929</c:v>
                </c:pt>
                <c:pt idx="7">
                  <c:v>34.328543605858378</c:v>
                </c:pt>
                <c:pt idx="8">
                  <c:v>34.465945499237435</c:v>
                </c:pt>
                <c:pt idx="9">
                  <c:v>34.60781064159756</c:v>
                </c:pt>
                <c:pt idx="10">
                  <c:v>34.753550891377948</c:v>
                </c:pt>
                <c:pt idx="11">
                  <c:v>34.902671886827299</c:v>
                </c:pt>
                <c:pt idx="12">
                  <c:v>35.054755657983065</c:v>
                </c:pt>
                <c:pt idx="13">
                  <c:v>35.209446886928689</c:v>
                </c:pt>
                <c:pt idx="14">
                  <c:v>35.366441967028877</c:v>
                </c:pt>
                <c:pt idx="15">
                  <c:v>35.525480227965886</c:v>
                </c:pt>
                <c:pt idx="16">
                  <c:v>35.686336850098819</c:v>
                </c:pt>
                <c:pt idx="17">
                  <c:v>35.848817106433479</c:v>
                </c:pt>
                <c:pt idx="18">
                  <c:v>36.012751655344225</c:v>
                </c:pt>
                <c:pt idx="19">
                  <c:v>36.177992670488393</c:v>
                </c:pt>
                <c:pt idx="20">
                  <c:v>36.344410641972317</c:v>
                </c:pt>
                <c:pt idx="21">
                  <c:v>36.511891718933789</c:v>
                </c:pt>
                <c:pt idx="22">
                  <c:v>36.680335491290379</c:v>
                </c:pt>
                <c:pt idx="23">
                  <c:v>36.849653129625217</c:v>
                </c:pt>
                <c:pt idx="24">
                  <c:v>37.019765818621224</c:v>
                </c:pt>
                <c:pt idx="25">
                  <c:v>37.190603432269647</c:v>
                </c:pt>
                <c:pt idx="26">
                  <c:v>37.362103409130086</c:v>
                </c:pt>
                <c:pt idx="27">
                  <c:v>37.534209793847452</c:v>
                </c:pt>
                <c:pt idx="28">
                  <c:v>37.706872417421387</c:v>
                </c:pt>
                <c:pt idx="29">
                  <c:v>37.880046193738139</c:v>
                </c:pt>
                <c:pt idx="30">
                  <c:v>38.0536905138948</c:v>
                </c:pt>
                <c:pt idx="31">
                  <c:v>38.227768723082114</c:v>
                </c:pt>
                <c:pt idx="32">
                  <c:v>38.40224766741094</c:v>
                </c:pt>
                <c:pt idx="33">
                  <c:v>38.57709730019517</c:v>
                </c:pt>
                <c:pt idx="34">
                  <c:v>38.752290338940192</c:v>
                </c:pt>
                <c:pt idx="35">
                  <c:v>38.927801965708944</c:v>
                </c:pt>
                <c:pt idx="36">
                  <c:v>39.103609564707732</c:v>
                </c:pt>
                <c:pt idx="37">
                  <c:v>39.279692491900136</c:v>
                </c:pt>
                <c:pt idx="38">
                  <c:v>39.456031872258258</c:v>
                </c:pt>
                <c:pt idx="39">
                  <c:v>39.63261042092622</c:v>
                </c:pt>
                <c:pt idx="40">
                  <c:v>39.809412285126193</c:v>
                </c:pt>
                <c:pt idx="41">
                  <c:v>39.986422904102355</c:v>
                </c:pt>
                <c:pt idx="42">
                  <c:v>40.163628884788466</c:v>
                </c:pt>
                <c:pt idx="43">
                  <c:v>40.341017891213632</c:v>
                </c:pt>
                <c:pt idx="44">
                  <c:v>40.518578545938077</c:v>
                </c:pt>
                <c:pt idx="45">
                  <c:v>40.696300342046797</c:v>
                </c:pt>
                <c:pt idx="46">
                  <c:v>40.874173564427636</c:v>
                </c:pt>
                <c:pt idx="47">
                  <c:v>41.052189219231337</c:v>
                </c:pt>
                <c:pt idx="48">
                  <c:v>41.230338970555778</c:v>
                </c:pt>
                <c:pt idx="49">
                  <c:v>41.408615083521155</c:v>
                </c:pt>
                <c:pt idx="50">
                  <c:v>41.587010373009193</c:v>
                </c:pt>
                <c:pt idx="51">
                  <c:v>41.765518157431579</c:v>
                </c:pt>
                <c:pt idx="52">
                  <c:v>41.944132216971305</c:v>
                </c:pt>
                <c:pt idx="53">
                  <c:v>42.122846755809199</c:v>
                </c:pt>
                <c:pt idx="54">
                  <c:v>42.301656367906787</c:v>
                </c:pt>
                <c:pt idx="55">
                  <c:v>42.480556005968047</c:v>
                </c:pt>
                <c:pt idx="56">
                  <c:v>42.659540953246726</c:v>
                </c:pt>
                <c:pt idx="57">
                  <c:v>42.838606797905122</c:v>
                </c:pt>
                <c:pt idx="58">
                  <c:v>43.017749409663772</c:v>
                </c:pt>
                <c:pt idx="59">
                  <c:v>43.196964918511043</c:v>
                </c:pt>
                <c:pt idx="60">
                  <c:v>43.376249695267489</c:v>
                </c:pt>
                <c:pt idx="61">
                  <c:v>43.555600333822689</c:v>
                </c:pt>
                <c:pt idx="62">
                  <c:v>43.735013634882037</c:v>
                </c:pt>
                <c:pt idx="63">
                  <c:v>43.914486591078472</c:v>
                </c:pt>
                <c:pt idx="64">
                  <c:v>44.094016373319931</c:v>
                </c:pt>
                <c:pt idx="65">
                  <c:v>44.273600318256307</c:v>
                </c:pt>
                <c:pt idx="66">
                  <c:v>44.453235916762672</c:v>
                </c:pt>
                <c:pt idx="67">
                  <c:v>44.63292080334525</c:v>
                </c:pt>
                <c:pt idx="68">
                  <c:v>44.812652746386902</c:v>
                </c:pt>
                <c:pt idx="69">
                  <c:v>44.99242963915674</c:v>
                </c:pt>
                <c:pt idx="70">
                  <c:v>45.172249491516418</c:v>
                </c:pt>
                <c:pt idx="71">
                  <c:v>45.352110422261788</c:v>
                </c:pt>
                <c:pt idx="72">
                  <c:v>45.53201065204528</c:v>
                </c:pt>
                <c:pt idx="73">
                  <c:v>45.711948496828839</c:v>
                </c:pt>
                <c:pt idx="74">
                  <c:v>45.891922361822743</c:v>
                </c:pt>
                <c:pt idx="75">
                  <c:v>46.071930735869302</c:v>
                </c:pt>
                <c:pt idx="76">
                  <c:v>46.251972186234703</c:v>
                </c:pt>
                <c:pt idx="77">
                  <c:v>46.432045353775251</c:v>
                </c:pt>
                <c:pt idx="78">
                  <c:v>46.612148948447782</c:v>
                </c:pt>
                <c:pt idx="79">
                  <c:v>46.792281745136314</c:v>
                </c:pt>
                <c:pt idx="80">
                  <c:v>46.972442579769847</c:v>
                </c:pt>
                <c:pt idx="81">
                  <c:v>47.152630345708317</c:v>
                </c:pt>
                <c:pt idx="82">
                  <c:v>47.332843990375778</c:v>
                </c:pt>
                <c:pt idx="83">
                  <c:v>47.513082512121535</c:v>
                </c:pt>
                <c:pt idx="84">
                  <c:v>47.69334495729187</c:v>
                </c:pt>
                <c:pt idx="85">
                  <c:v>47.873630417496408</c:v>
                </c:pt>
                <c:pt idx="86">
                  <c:v>48.053938027054379</c:v>
                </c:pt>
                <c:pt idx="87">
                  <c:v>48.234266960607343</c:v>
                </c:pt>
                <c:pt idx="88">
                  <c:v>48.414616430886262</c:v>
                </c:pt>
                <c:pt idx="89">
                  <c:v>48.594985686621463</c:v>
                </c:pt>
                <c:pt idx="90">
                  <c:v>48.775374010585175</c:v>
                </c:pt>
                <c:pt idx="91">
                  <c:v>48.955780717757094</c:v>
                </c:pt>
                <c:pt idx="92">
                  <c:v>49.136205153604365</c:v>
                </c:pt>
                <c:pt idx="93">
                  <c:v>49.316646692467678</c:v>
                </c:pt>
                <c:pt idx="94">
                  <c:v>49.497104736046218</c:v>
                </c:pt>
                <c:pt idx="95">
                  <c:v>49.677578711974476</c:v>
                </c:pt>
                <c:pt idx="96">
                  <c:v>49.858068072484834</c:v>
                </c:pt>
                <c:pt idx="97">
                  <c:v>50.038572293149791</c:v>
                </c:pt>
                <c:pt idx="98">
                  <c:v>50.219090871698683</c:v>
                </c:pt>
                <c:pt idx="99">
                  <c:v>50.399623326903708</c:v>
                </c:pt>
                <c:pt idx="100">
                  <c:v>50.580169197530843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'Low T'!$D$39</c:f>
              <c:strCache>
                <c:ptCount val="1"/>
                <c:pt idx="0">
                  <c:v>O2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'Low T'!$A$40:$A$140</c:f>
              <c:numCache>
                <c:formatCode>0.0000</c:formatCode>
                <c:ptCount val="101"/>
                <c:pt idx="0">
                  <c:v>298</c:v>
                </c:pt>
                <c:pt idx="1">
                  <c:v>313.02</c:v>
                </c:pt>
                <c:pt idx="2">
                  <c:v>328.03999999999996</c:v>
                </c:pt>
                <c:pt idx="3">
                  <c:v>343.05999999999995</c:v>
                </c:pt>
                <c:pt idx="4">
                  <c:v>358.07999999999993</c:v>
                </c:pt>
                <c:pt idx="5">
                  <c:v>373.09999999999991</c:v>
                </c:pt>
                <c:pt idx="6">
                  <c:v>388.11999999999989</c:v>
                </c:pt>
                <c:pt idx="7">
                  <c:v>403.13999999999987</c:v>
                </c:pt>
                <c:pt idx="8">
                  <c:v>418.15999999999985</c:v>
                </c:pt>
                <c:pt idx="9">
                  <c:v>433.17999999999984</c:v>
                </c:pt>
                <c:pt idx="10">
                  <c:v>448.19999999999982</c:v>
                </c:pt>
                <c:pt idx="11">
                  <c:v>463.2199999999998</c:v>
                </c:pt>
                <c:pt idx="12">
                  <c:v>478.23999999999978</c:v>
                </c:pt>
                <c:pt idx="13">
                  <c:v>493.25999999999976</c:v>
                </c:pt>
                <c:pt idx="14">
                  <c:v>508.27999999999975</c:v>
                </c:pt>
                <c:pt idx="15">
                  <c:v>523.29999999999973</c:v>
                </c:pt>
                <c:pt idx="16">
                  <c:v>538.31999999999971</c:v>
                </c:pt>
                <c:pt idx="17">
                  <c:v>553.33999999999969</c:v>
                </c:pt>
                <c:pt idx="18">
                  <c:v>568.35999999999967</c:v>
                </c:pt>
                <c:pt idx="19">
                  <c:v>583.37999999999965</c:v>
                </c:pt>
                <c:pt idx="20">
                  <c:v>598.39999999999964</c:v>
                </c:pt>
                <c:pt idx="21">
                  <c:v>613.41999999999962</c:v>
                </c:pt>
                <c:pt idx="22">
                  <c:v>628.4399999999996</c:v>
                </c:pt>
                <c:pt idx="23">
                  <c:v>643.45999999999958</c:v>
                </c:pt>
                <c:pt idx="24">
                  <c:v>658.47999999999956</c:v>
                </c:pt>
                <c:pt idx="25">
                  <c:v>673.49999999999955</c:v>
                </c:pt>
                <c:pt idx="26">
                  <c:v>688.51999999999953</c:v>
                </c:pt>
                <c:pt idx="27">
                  <c:v>703.53999999999951</c:v>
                </c:pt>
                <c:pt idx="28">
                  <c:v>718.55999999999949</c:v>
                </c:pt>
                <c:pt idx="29">
                  <c:v>733.57999999999947</c:v>
                </c:pt>
                <c:pt idx="30">
                  <c:v>748.59999999999945</c:v>
                </c:pt>
                <c:pt idx="31">
                  <c:v>763.61999999999944</c:v>
                </c:pt>
                <c:pt idx="32">
                  <c:v>778.63999999999942</c:v>
                </c:pt>
                <c:pt idx="33">
                  <c:v>793.6599999999994</c:v>
                </c:pt>
                <c:pt idx="34">
                  <c:v>808.67999999999938</c:v>
                </c:pt>
                <c:pt idx="35">
                  <c:v>823.69999999999936</c:v>
                </c:pt>
                <c:pt idx="36">
                  <c:v>838.71999999999935</c:v>
                </c:pt>
                <c:pt idx="37">
                  <c:v>853.73999999999933</c:v>
                </c:pt>
                <c:pt idx="38">
                  <c:v>868.75999999999931</c:v>
                </c:pt>
                <c:pt idx="39">
                  <c:v>883.77999999999929</c:v>
                </c:pt>
                <c:pt idx="40">
                  <c:v>898.79999999999927</c:v>
                </c:pt>
                <c:pt idx="41">
                  <c:v>913.81999999999925</c:v>
                </c:pt>
                <c:pt idx="42">
                  <c:v>928.83999999999924</c:v>
                </c:pt>
                <c:pt idx="43">
                  <c:v>943.85999999999922</c:v>
                </c:pt>
                <c:pt idx="44">
                  <c:v>958.8799999999992</c:v>
                </c:pt>
                <c:pt idx="45">
                  <c:v>973.89999999999918</c:v>
                </c:pt>
                <c:pt idx="46">
                  <c:v>988.91999999999916</c:v>
                </c:pt>
                <c:pt idx="47">
                  <c:v>1003.9399999999991</c:v>
                </c:pt>
                <c:pt idx="48">
                  <c:v>1018.9599999999991</c:v>
                </c:pt>
                <c:pt idx="49">
                  <c:v>1033.9799999999991</c:v>
                </c:pt>
                <c:pt idx="50">
                  <c:v>1048.9999999999991</c:v>
                </c:pt>
                <c:pt idx="51">
                  <c:v>1064.0199999999991</c:v>
                </c:pt>
                <c:pt idx="52">
                  <c:v>1079.0399999999991</c:v>
                </c:pt>
                <c:pt idx="53">
                  <c:v>1094.059999999999</c:v>
                </c:pt>
                <c:pt idx="54">
                  <c:v>1109.079999999999</c:v>
                </c:pt>
                <c:pt idx="55">
                  <c:v>1124.099999999999</c:v>
                </c:pt>
                <c:pt idx="56">
                  <c:v>1139.119999999999</c:v>
                </c:pt>
                <c:pt idx="57">
                  <c:v>1154.139999999999</c:v>
                </c:pt>
                <c:pt idx="58">
                  <c:v>1169.1599999999989</c:v>
                </c:pt>
                <c:pt idx="59">
                  <c:v>1184.1799999999989</c:v>
                </c:pt>
                <c:pt idx="60">
                  <c:v>1199.1999999999989</c:v>
                </c:pt>
                <c:pt idx="61">
                  <c:v>1214.2199999999989</c:v>
                </c:pt>
                <c:pt idx="62">
                  <c:v>1229.2399999999989</c:v>
                </c:pt>
                <c:pt idx="63">
                  <c:v>1244.2599999999989</c:v>
                </c:pt>
                <c:pt idx="64">
                  <c:v>1259.2799999999988</c:v>
                </c:pt>
                <c:pt idx="65">
                  <c:v>1274.2999999999988</c:v>
                </c:pt>
                <c:pt idx="66">
                  <c:v>1289.3199999999988</c:v>
                </c:pt>
                <c:pt idx="67">
                  <c:v>1304.3399999999988</c:v>
                </c:pt>
                <c:pt idx="68">
                  <c:v>1319.3599999999988</c:v>
                </c:pt>
                <c:pt idx="69">
                  <c:v>1334.3799999999987</c:v>
                </c:pt>
                <c:pt idx="70">
                  <c:v>1349.3999999999987</c:v>
                </c:pt>
                <c:pt idx="71">
                  <c:v>1364.4199999999987</c:v>
                </c:pt>
                <c:pt idx="72">
                  <c:v>1379.4399999999987</c:v>
                </c:pt>
                <c:pt idx="73">
                  <c:v>1394.4599999999987</c:v>
                </c:pt>
                <c:pt idx="74">
                  <c:v>1409.4799999999987</c:v>
                </c:pt>
                <c:pt idx="75">
                  <c:v>1424.4999999999986</c:v>
                </c:pt>
                <c:pt idx="76">
                  <c:v>1439.5199999999986</c:v>
                </c:pt>
                <c:pt idx="77">
                  <c:v>1454.5399999999986</c:v>
                </c:pt>
                <c:pt idx="78">
                  <c:v>1469.5599999999986</c:v>
                </c:pt>
                <c:pt idx="79">
                  <c:v>1484.5799999999986</c:v>
                </c:pt>
                <c:pt idx="80">
                  <c:v>1499.5999999999985</c:v>
                </c:pt>
                <c:pt idx="81">
                  <c:v>1514.6199999999985</c:v>
                </c:pt>
                <c:pt idx="82">
                  <c:v>1529.6399999999985</c:v>
                </c:pt>
                <c:pt idx="83">
                  <c:v>1544.6599999999985</c:v>
                </c:pt>
                <c:pt idx="84">
                  <c:v>1559.6799999999985</c:v>
                </c:pt>
                <c:pt idx="85">
                  <c:v>1574.6999999999985</c:v>
                </c:pt>
                <c:pt idx="86">
                  <c:v>1589.7199999999984</c:v>
                </c:pt>
                <c:pt idx="87">
                  <c:v>1604.7399999999984</c:v>
                </c:pt>
                <c:pt idx="88">
                  <c:v>1619.7599999999984</c:v>
                </c:pt>
                <c:pt idx="89">
                  <c:v>1634.7799999999984</c:v>
                </c:pt>
                <c:pt idx="90">
                  <c:v>1649.7999999999984</c:v>
                </c:pt>
                <c:pt idx="91">
                  <c:v>1664.8199999999983</c:v>
                </c:pt>
                <c:pt idx="92">
                  <c:v>1679.8399999999983</c:v>
                </c:pt>
                <c:pt idx="93">
                  <c:v>1694.8599999999983</c:v>
                </c:pt>
                <c:pt idx="94">
                  <c:v>1709.8799999999983</c:v>
                </c:pt>
                <c:pt idx="95">
                  <c:v>1724.8999999999983</c:v>
                </c:pt>
                <c:pt idx="96">
                  <c:v>1739.9199999999983</c:v>
                </c:pt>
                <c:pt idx="97">
                  <c:v>1754.9399999999982</c:v>
                </c:pt>
                <c:pt idx="98">
                  <c:v>1769.9599999999982</c:v>
                </c:pt>
                <c:pt idx="99">
                  <c:v>1784.9799999999982</c:v>
                </c:pt>
                <c:pt idx="100">
                  <c:v>1799.9999999999982</c:v>
                </c:pt>
              </c:numCache>
            </c:numRef>
          </c:xVal>
          <c:yVal>
            <c:numRef>
              <c:f>'Low T'!$D$40:$D$140</c:f>
              <c:numCache>
                <c:formatCode>0.0000</c:formatCode>
                <c:ptCount val="101"/>
                <c:pt idx="0">
                  <c:v>29.383080099447408</c:v>
                </c:pt>
                <c:pt idx="1">
                  <c:v>29.645327741797129</c:v>
                </c:pt>
                <c:pt idx="2">
                  <c:v>29.880863322241808</c:v>
                </c:pt>
                <c:pt idx="3">
                  <c:v>30.094260868550549</c:v>
                </c:pt>
                <c:pt idx="4">
                  <c:v>30.289155690954352</c:v>
                </c:pt>
                <c:pt idx="5">
                  <c:v>30.468466419843114</c:v>
                </c:pt>
                <c:pt idx="6">
                  <c:v>30.634558101893955</c:v>
                </c:pt>
                <c:pt idx="7">
                  <c:v>30.789363581083542</c:v>
                </c:pt>
                <c:pt idx="8">
                  <c:v>30.93447492723422</c:v>
                </c:pt>
                <c:pt idx="9">
                  <c:v>31.071213070751032</c:v>
                </c:pt>
                <c:pt idx="10">
                  <c:v>31.200681384644671</c:v>
                </c:pt>
                <c:pt idx="11">
                  <c:v>31.323807307903163</c:v>
                </c:pt>
                <c:pt idx="12">
                  <c:v>31.441374965993422</c:v>
                </c:pt>
                <c:pt idx="13">
                  <c:v>31.554050947072952</c:v>
                </c:pt>
                <c:pt idx="14">
                  <c:v>31.662404827226155</c:v>
                </c:pt>
                <c:pt idx="15">
                  <c:v>31.766925632586318</c:v>
                </c:pt>
                <c:pt idx="16">
                  <c:v>31.8680351322318</c:v>
                </c:pt>
                <c:pt idx="17">
                  <c:v>31.966098640440972</c:v>
                </c:pt>
                <c:pt idx="18">
                  <c:v>32.061433847701657</c:v>
                </c:pt>
                <c:pt idx="19">
                  <c:v>32.154318081119449</c:v>
                </c:pt>
                <c:pt idx="20">
                  <c:v>32.244994305536224</c:v>
                </c:pt>
                <c:pt idx="21">
                  <c:v>32.333676108933126</c:v>
                </c:pt>
                <c:pt idx="22">
                  <c:v>32.420551863944148</c:v>
                </c:pt>
                <c:pt idx="23">
                  <c:v>32.50578821749184</c:v>
                </c:pt>
                <c:pt idx="24">
                  <c:v>32.589533029716542</c:v>
                </c:pt>
                <c:pt idx="25">
                  <c:v>32.671917859328829</c:v>
                </c:pt>
                <c:pt idx="26">
                  <c:v>32.753060073659086</c:v>
                </c:pt>
                <c:pt idx="27">
                  <c:v>32.833064646803194</c:v>
                </c:pt>
                <c:pt idx="28">
                  <c:v>32.91202569746433</c:v>
                </c:pt>
                <c:pt idx="29">
                  <c:v>32.990027808682321</c:v>
                </c:pt>
                <c:pt idx="30">
                  <c:v>33.067147164101478</c:v>
                </c:pt>
                <c:pt idx="31">
                  <c:v>33.143452529355692</c:v>
                </c:pt>
                <c:pt idx="32">
                  <c:v>33.219006102236968</c:v>
                </c:pt>
                <c:pt idx="33">
                  <c:v>33.293864251321772</c:v>
                </c:pt>
                <c:pt idx="34">
                  <c:v>33.368078159471871</c:v>
                </c:pt>
                <c:pt idx="35">
                  <c:v>33.441694385957582</c:v>
                </c:pt>
                <c:pt idx="36">
                  <c:v>33.514755358755551</c:v>
                </c:pt>
                <c:pt idx="37">
                  <c:v>33.587299806760562</c:v>
                </c:pt>
                <c:pt idx="38">
                  <c:v>33.659363140148869</c:v>
                </c:pt>
                <c:pt idx="39">
                  <c:v>33.730977785881535</c:v>
                </c:pt>
                <c:pt idx="40">
                  <c:v>33.80217348429381</c:v>
                </c:pt>
                <c:pt idx="41">
                  <c:v>33.87297755184499</c:v>
                </c:pt>
                <c:pt idx="42">
                  <c:v>33.943415114370033</c:v>
                </c:pt>
                <c:pt idx="43">
                  <c:v>34.013509314558213</c:v>
                </c:pt>
                <c:pt idx="44">
                  <c:v>34.08328149686259</c:v>
                </c:pt>
                <c:pt idx="45">
                  <c:v>34.152751372603092</c:v>
                </c:pt>
                <c:pt idx="46">
                  <c:v>34.221937167651276</c:v>
                </c:pt>
                <c:pt idx="47">
                  <c:v>34.290855754765659</c:v>
                </c:pt>
                <c:pt idx="48">
                  <c:v>34.359522772374177</c:v>
                </c:pt>
                <c:pt idx="49">
                  <c:v>34.427952731367064</c:v>
                </c:pt>
                <c:pt idx="50">
                  <c:v>34.496159111263722</c:v>
                </c:pt>
                <c:pt idx="51">
                  <c:v>34.564154446944691</c:v>
                </c:pt>
                <c:pt idx="52">
                  <c:v>34.63195040699231</c:v>
                </c:pt>
                <c:pt idx="53">
                  <c:v>34.699557864554954</c:v>
                </c:pt>
                <c:pt idx="54">
                  <c:v>34.766986961539466</c:v>
                </c:pt>
                <c:pt idx="55">
                  <c:v>34.834247166840079</c:v>
                </c:pt>
                <c:pt idx="56">
                  <c:v>34.901347329228685</c:v>
                </c:pt>
                <c:pt idx="57">
                  <c:v>34.968295725458646</c:v>
                </c:pt>
                <c:pt idx="58">
                  <c:v>35.03510010407075</c:v>
                </c:pt>
                <c:pt idx="59">
                  <c:v>35.101767725334803</c:v>
                </c:pt>
                <c:pt idx="60">
                  <c:v>35.168305397711386</c:v>
                </c:pt>
                <c:pt idx="61">
                  <c:v>35.234719511176245</c:v>
                </c:pt>
                <c:pt idx="62">
                  <c:v>35.301016067711871</c:v>
                </c:pt>
                <c:pt idx="63">
                  <c:v>35.367200709238197</c:v>
                </c:pt>
                <c:pt idx="64">
                  <c:v>35.43327874322555</c:v>
                </c:pt>
                <c:pt idx="65">
                  <c:v>35.499255166206723</c:v>
                </c:pt>
                <c:pt idx="66">
                  <c:v>35.56513468538305</c:v>
                </c:pt>
                <c:pt idx="67">
                  <c:v>35.63092173849904</c:v>
                </c:pt>
                <c:pt idx="68">
                  <c:v>35.696620512142225</c:v>
                </c:pt>
                <c:pt idx="69">
                  <c:v>35.762234958609376</c:v>
                </c:pt>
                <c:pt idx="70">
                  <c:v>35.827768811465866</c:v>
                </c:pt>
                <c:pt idx="71">
                  <c:v>35.893225599912817</c:v>
                </c:pt>
                <c:pt idx="72">
                  <c:v>35.958608662065103</c:v>
                </c:pt>
                <c:pt idx="73">
                  <c:v>36.023921157233787</c:v>
                </c:pt>
                <c:pt idx="74">
                  <c:v>36.089166077297129</c:v>
                </c:pt>
                <c:pt idx="75">
                  <c:v>36.154346257236888</c:v>
                </c:pt>
                <c:pt idx="76">
                  <c:v>36.219464384909074</c:v>
                </c:pt>
                <c:pt idx="77">
                  <c:v>36.284523010112167</c:v>
                </c:pt>
                <c:pt idx="78">
                  <c:v>36.349524553009822</c:v>
                </c:pt>
                <c:pt idx="79">
                  <c:v>36.414471311960106</c:v>
                </c:pt>
                <c:pt idx="80">
                  <c:v>36.479365470798697</c:v>
                </c:pt>
                <c:pt idx="81">
                  <c:v>36.544209105618904</c:v>
                </c:pt>
                <c:pt idx="82">
                  <c:v>36.60900419108804</c:v>
                </c:pt>
                <c:pt idx="83">
                  <c:v>36.673752606335931</c:v>
                </c:pt>
                <c:pt idx="84">
                  <c:v>36.738456140448434</c:v>
                </c:pt>
                <c:pt idx="85">
                  <c:v>36.803116497595951</c:v>
                </c:pt>
                <c:pt idx="86">
                  <c:v>36.867735301824226</c:v>
                </c:pt>
                <c:pt idx="87">
                  <c:v>36.932314101532967</c:v>
                </c:pt>
                <c:pt idx="88">
                  <c:v>36.996854373664888</c:v>
                </c:pt>
                <c:pt idx="89">
                  <c:v>37.061357527626782</c:v>
                </c:pt>
                <c:pt idx="90">
                  <c:v>37.125824908961661</c:v>
                </c:pt>
                <c:pt idx="91">
                  <c:v>37.190257802790207</c:v>
                </c:pt>
                <c:pt idx="92">
                  <c:v>37.254657437037714</c:v>
                </c:pt>
                <c:pt idx="93">
                  <c:v>37.319024985461731</c:v>
                </c:pt>
                <c:pt idx="94">
                  <c:v>37.383361570494401</c:v>
                </c:pt>
                <c:pt idx="95">
                  <c:v>37.447668265912299</c:v>
                </c:pt>
                <c:pt idx="96">
                  <c:v>37.511946099345593</c:v>
                </c:pt>
                <c:pt idx="97">
                  <c:v>37.576196054637606</c:v>
                </c:pt>
                <c:pt idx="98">
                  <c:v>37.640419074064731</c:v>
                </c:pt>
                <c:pt idx="99">
                  <c:v>37.704616060426218</c:v>
                </c:pt>
                <c:pt idx="100">
                  <c:v>37.768787879012343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'Low T'!$E$39</c:f>
              <c:strCache>
                <c:ptCount val="1"/>
                <c:pt idx="0">
                  <c:v>N2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'Low T'!$A$40:$A$140</c:f>
              <c:numCache>
                <c:formatCode>0.0000</c:formatCode>
                <c:ptCount val="101"/>
                <c:pt idx="0">
                  <c:v>298</c:v>
                </c:pt>
                <c:pt idx="1">
                  <c:v>313.02</c:v>
                </c:pt>
                <c:pt idx="2">
                  <c:v>328.03999999999996</c:v>
                </c:pt>
                <c:pt idx="3">
                  <c:v>343.05999999999995</c:v>
                </c:pt>
                <c:pt idx="4">
                  <c:v>358.07999999999993</c:v>
                </c:pt>
                <c:pt idx="5">
                  <c:v>373.09999999999991</c:v>
                </c:pt>
                <c:pt idx="6">
                  <c:v>388.11999999999989</c:v>
                </c:pt>
                <c:pt idx="7">
                  <c:v>403.13999999999987</c:v>
                </c:pt>
                <c:pt idx="8">
                  <c:v>418.15999999999985</c:v>
                </c:pt>
                <c:pt idx="9">
                  <c:v>433.17999999999984</c:v>
                </c:pt>
                <c:pt idx="10">
                  <c:v>448.19999999999982</c:v>
                </c:pt>
                <c:pt idx="11">
                  <c:v>463.2199999999998</c:v>
                </c:pt>
                <c:pt idx="12">
                  <c:v>478.23999999999978</c:v>
                </c:pt>
                <c:pt idx="13">
                  <c:v>493.25999999999976</c:v>
                </c:pt>
                <c:pt idx="14">
                  <c:v>508.27999999999975</c:v>
                </c:pt>
                <c:pt idx="15">
                  <c:v>523.29999999999973</c:v>
                </c:pt>
                <c:pt idx="16">
                  <c:v>538.31999999999971</c:v>
                </c:pt>
                <c:pt idx="17">
                  <c:v>553.33999999999969</c:v>
                </c:pt>
                <c:pt idx="18">
                  <c:v>568.35999999999967</c:v>
                </c:pt>
                <c:pt idx="19">
                  <c:v>583.37999999999965</c:v>
                </c:pt>
                <c:pt idx="20">
                  <c:v>598.39999999999964</c:v>
                </c:pt>
                <c:pt idx="21">
                  <c:v>613.41999999999962</c:v>
                </c:pt>
                <c:pt idx="22">
                  <c:v>628.4399999999996</c:v>
                </c:pt>
                <c:pt idx="23">
                  <c:v>643.45999999999958</c:v>
                </c:pt>
                <c:pt idx="24">
                  <c:v>658.47999999999956</c:v>
                </c:pt>
                <c:pt idx="25">
                  <c:v>673.49999999999955</c:v>
                </c:pt>
                <c:pt idx="26">
                  <c:v>688.51999999999953</c:v>
                </c:pt>
                <c:pt idx="27">
                  <c:v>703.53999999999951</c:v>
                </c:pt>
                <c:pt idx="28">
                  <c:v>718.55999999999949</c:v>
                </c:pt>
                <c:pt idx="29">
                  <c:v>733.57999999999947</c:v>
                </c:pt>
                <c:pt idx="30">
                  <c:v>748.59999999999945</c:v>
                </c:pt>
                <c:pt idx="31">
                  <c:v>763.61999999999944</c:v>
                </c:pt>
                <c:pt idx="32">
                  <c:v>778.63999999999942</c:v>
                </c:pt>
                <c:pt idx="33">
                  <c:v>793.6599999999994</c:v>
                </c:pt>
                <c:pt idx="34">
                  <c:v>808.67999999999938</c:v>
                </c:pt>
                <c:pt idx="35">
                  <c:v>823.69999999999936</c:v>
                </c:pt>
                <c:pt idx="36">
                  <c:v>838.71999999999935</c:v>
                </c:pt>
                <c:pt idx="37">
                  <c:v>853.73999999999933</c:v>
                </c:pt>
                <c:pt idx="38">
                  <c:v>868.75999999999931</c:v>
                </c:pt>
                <c:pt idx="39">
                  <c:v>883.77999999999929</c:v>
                </c:pt>
                <c:pt idx="40">
                  <c:v>898.79999999999927</c:v>
                </c:pt>
                <c:pt idx="41">
                  <c:v>913.81999999999925</c:v>
                </c:pt>
                <c:pt idx="42">
                  <c:v>928.83999999999924</c:v>
                </c:pt>
                <c:pt idx="43">
                  <c:v>943.85999999999922</c:v>
                </c:pt>
                <c:pt idx="44">
                  <c:v>958.8799999999992</c:v>
                </c:pt>
                <c:pt idx="45">
                  <c:v>973.89999999999918</c:v>
                </c:pt>
                <c:pt idx="46">
                  <c:v>988.91999999999916</c:v>
                </c:pt>
                <c:pt idx="47">
                  <c:v>1003.9399999999991</c:v>
                </c:pt>
                <c:pt idx="48">
                  <c:v>1018.9599999999991</c:v>
                </c:pt>
                <c:pt idx="49">
                  <c:v>1033.9799999999991</c:v>
                </c:pt>
                <c:pt idx="50">
                  <c:v>1048.9999999999991</c:v>
                </c:pt>
                <c:pt idx="51">
                  <c:v>1064.0199999999991</c:v>
                </c:pt>
                <c:pt idx="52">
                  <c:v>1079.0399999999991</c:v>
                </c:pt>
                <c:pt idx="53">
                  <c:v>1094.059999999999</c:v>
                </c:pt>
                <c:pt idx="54">
                  <c:v>1109.079999999999</c:v>
                </c:pt>
                <c:pt idx="55">
                  <c:v>1124.099999999999</c:v>
                </c:pt>
                <c:pt idx="56">
                  <c:v>1139.119999999999</c:v>
                </c:pt>
                <c:pt idx="57">
                  <c:v>1154.139999999999</c:v>
                </c:pt>
                <c:pt idx="58">
                  <c:v>1169.1599999999989</c:v>
                </c:pt>
                <c:pt idx="59">
                  <c:v>1184.1799999999989</c:v>
                </c:pt>
                <c:pt idx="60">
                  <c:v>1199.1999999999989</c:v>
                </c:pt>
                <c:pt idx="61">
                  <c:v>1214.2199999999989</c:v>
                </c:pt>
                <c:pt idx="62">
                  <c:v>1229.2399999999989</c:v>
                </c:pt>
                <c:pt idx="63">
                  <c:v>1244.2599999999989</c:v>
                </c:pt>
                <c:pt idx="64">
                  <c:v>1259.2799999999988</c:v>
                </c:pt>
                <c:pt idx="65">
                  <c:v>1274.2999999999988</c:v>
                </c:pt>
                <c:pt idx="66">
                  <c:v>1289.3199999999988</c:v>
                </c:pt>
                <c:pt idx="67">
                  <c:v>1304.3399999999988</c:v>
                </c:pt>
                <c:pt idx="68">
                  <c:v>1319.3599999999988</c:v>
                </c:pt>
                <c:pt idx="69">
                  <c:v>1334.3799999999987</c:v>
                </c:pt>
                <c:pt idx="70">
                  <c:v>1349.3999999999987</c:v>
                </c:pt>
                <c:pt idx="71">
                  <c:v>1364.4199999999987</c:v>
                </c:pt>
                <c:pt idx="72">
                  <c:v>1379.4399999999987</c:v>
                </c:pt>
                <c:pt idx="73">
                  <c:v>1394.4599999999987</c:v>
                </c:pt>
                <c:pt idx="74">
                  <c:v>1409.4799999999987</c:v>
                </c:pt>
                <c:pt idx="75">
                  <c:v>1424.4999999999986</c:v>
                </c:pt>
                <c:pt idx="76">
                  <c:v>1439.5199999999986</c:v>
                </c:pt>
                <c:pt idx="77">
                  <c:v>1454.5399999999986</c:v>
                </c:pt>
                <c:pt idx="78">
                  <c:v>1469.5599999999986</c:v>
                </c:pt>
                <c:pt idx="79">
                  <c:v>1484.5799999999986</c:v>
                </c:pt>
                <c:pt idx="80">
                  <c:v>1499.5999999999985</c:v>
                </c:pt>
                <c:pt idx="81">
                  <c:v>1514.6199999999985</c:v>
                </c:pt>
                <c:pt idx="82">
                  <c:v>1529.6399999999985</c:v>
                </c:pt>
                <c:pt idx="83">
                  <c:v>1544.6599999999985</c:v>
                </c:pt>
                <c:pt idx="84">
                  <c:v>1559.6799999999985</c:v>
                </c:pt>
                <c:pt idx="85">
                  <c:v>1574.6999999999985</c:v>
                </c:pt>
                <c:pt idx="86">
                  <c:v>1589.7199999999984</c:v>
                </c:pt>
                <c:pt idx="87">
                  <c:v>1604.7399999999984</c:v>
                </c:pt>
                <c:pt idx="88">
                  <c:v>1619.7599999999984</c:v>
                </c:pt>
                <c:pt idx="89">
                  <c:v>1634.7799999999984</c:v>
                </c:pt>
                <c:pt idx="90">
                  <c:v>1649.7999999999984</c:v>
                </c:pt>
                <c:pt idx="91">
                  <c:v>1664.8199999999983</c:v>
                </c:pt>
                <c:pt idx="92">
                  <c:v>1679.8399999999983</c:v>
                </c:pt>
                <c:pt idx="93">
                  <c:v>1694.8599999999983</c:v>
                </c:pt>
                <c:pt idx="94">
                  <c:v>1709.8799999999983</c:v>
                </c:pt>
                <c:pt idx="95">
                  <c:v>1724.8999999999983</c:v>
                </c:pt>
                <c:pt idx="96">
                  <c:v>1739.9199999999983</c:v>
                </c:pt>
                <c:pt idx="97">
                  <c:v>1754.9399999999982</c:v>
                </c:pt>
                <c:pt idx="98">
                  <c:v>1769.9599999999982</c:v>
                </c:pt>
                <c:pt idx="99">
                  <c:v>1784.9799999999982</c:v>
                </c:pt>
                <c:pt idx="100">
                  <c:v>1799.9999999999982</c:v>
                </c:pt>
              </c:numCache>
            </c:numRef>
          </c:xVal>
          <c:yVal>
            <c:numRef>
              <c:f>'Low T'!$E$40:$E$140</c:f>
              <c:numCache>
                <c:formatCode>0.0000</c:formatCode>
                <c:ptCount val="101"/>
                <c:pt idx="0">
                  <c:v>29.113607831692086</c:v>
                </c:pt>
                <c:pt idx="1">
                  <c:v>29.152582770636098</c:v>
                </c:pt>
                <c:pt idx="2">
                  <c:v>29.196264680840912</c:v>
                </c:pt>
                <c:pt idx="3">
                  <c:v>29.24384756622387</c:v>
                </c:pt>
                <c:pt idx="4">
                  <c:v>29.294690843484339</c:v>
                </c:pt>
                <c:pt idx="5">
                  <c:v>29.34828021651839</c:v>
                </c:pt>
                <c:pt idx="6">
                  <c:v>29.404198937012865</c:v>
                </c:pt>
                <c:pt idx="7">
                  <c:v>29.462106415720786</c:v>
                </c:pt>
                <c:pt idx="8">
                  <c:v>29.521722111704275</c:v>
                </c:pt>
                <c:pt idx="9">
                  <c:v>29.58281326189638</c:v>
                </c:pt>
                <c:pt idx="10">
                  <c:v>29.64518543933486</c:v>
                </c:pt>
                <c:pt idx="11">
                  <c:v>29.708675218647368</c:v>
                </c:pt>
                <c:pt idx="12">
                  <c:v>29.773144427945475</c:v>
                </c:pt>
                <c:pt idx="13">
                  <c:v>29.838475606760888</c:v>
                </c:pt>
                <c:pt idx="14">
                  <c:v>29.904568389263758</c:v>
                </c:pt>
                <c:pt idx="15">
                  <c:v>29.971336603448222</c:v>
                </c:pt>
                <c:pt idx="16">
                  <c:v>30.03870592877184</c:v>
                </c:pt>
                <c:pt idx="17">
                  <c:v>30.106611992674541</c:v>
                </c:pt>
                <c:pt idx="18">
                  <c:v>30.174998814453627</c:v>
                </c:pt>
                <c:pt idx="19">
                  <c:v>30.24381752589666</c:v>
                </c:pt>
                <c:pt idx="20">
                  <c:v>30.31302531381564</c:v>
                </c:pt>
                <c:pt idx="21">
                  <c:v>30.382584541561911</c:v>
                </c:pt>
                <c:pt idx="22">
                  <c:v>30.452462015719792</c:v>
                </c:pt>
                <c:pt idx="23">
                  <c:v>30.522628371192798</c:v>
                </c:pt>
                <c:pt idx="24">
                  <c:v>30.593057553330649</c:v>
                </c:pt>
                <c:pt idx="25">
                  <c:v>30.6637263799817</c:v>
                </c:pt>
                <c:pt idx="26">
                  <c:v>30.734614169678039</c:v>
                </c:pt>
                <c:pt idx="27">
                  <c:v>30.805702424781636</c:v>
                </c:pt>
                <c:pt idx="28">
                  <c:v>30.876974560498969</c:v>
                </c:pt>
                <c:pt idx="29">
                  <c:v>30.948415672329631</c:v>
                </c:pt>
                <c:pt idx="30">
                  <c:v>31.020012335842907</c:v>
                </c:pt>
                <c:pt idx="31">
                  <c:v>31.091752433746482</c:v>
                </c:pt>
                <c:pt idx="32">
                  <c:v>31.163625006077005</c:v>
                </c:pt>
                <c:pt idx="33">
                  <c:v>31.235620120045674</c:v>
                </c:pt>
                <c:pt idx="34">
                  <c:v>31.307728756646007</c:v>
                </c:pt>
                <c:pt idx="35">
                  <c:v>31.379942711601302</c:v>
                </c:pt>
                <c:pt idx="36">
                  <c:v>31.452254508616107</c:v>
                </c:pt>
                <c:pt idx="37">
                  <c:v>31.524657323215578</c:v>
                </c:pt>
                <c:pt idx="38">
                  <c:v>31.597144915721074</c:v>
                </c:pt>
                <c:pt idx="39">
                  <c:v>31.669711572130648</c:v>
                </c:pt>
                <c:pt idx="40">
                  <c:v>31.742352051856589</c:v>
                </c:pt>
                <c:pt idx="41">
                  <c:v>31.815061541425898</c:v>
                </c:pt>
                <c:pt idx="42">
                  <c:v>31.88783561337867</c:v>
                </c:pt>
                <c:pt idx="43">
                  <c:v>31.960670189707972</c:v>
                </c:pt>
                <c:pt idx="44">
                  <c:v>32.033561509276716</c:v>
                </c:pt>
                <c:pt idx="45">
                  <c:v>32.106506098724559</c:v>
                </c:pt>
                <c:pt idx="46">
                  <c:v>32.179500746444177</c:v>
                </c:pt>
                <c:pt idx="47">
                  <c:v>32.252542479262253</c:v>
                </c:pt>
                <c:pt idx="48">
                  <c:v>32.325628541508685</c:v>
                </c:pt>
                <c:pt idx="49">
                  <c:v>32.398756376198399</c:v>
                </c:pt>
                <c:pt idx="50">
                  <c:v>32.471923608085682</c:v>
                </c:pt>
                <c:pt idx="51">
                  <c:v>32.545128028381022</c:v>
                </c:pt>
                <c:pt idx="52">
                  <c:v>32.618367580946547</c:v>
                </c:pt>
                <c:pt idx="53">
                  <c:v>32.691640349808985</c:v>
                </c:pt>
                <c:pt idx="54">
                  <c:v>32.764944547848195</c:v>
                </c:pt>
                <c:pt idx="55">
                  <c:v>32.838278506536547</c:v>
                </c:pt>
                <c:pt idx="56">
                  <c:v>32.911640666619078</c:v>
                </c:pt>
                <c:pt idx="57">
                  <c:v>32.985029569637064</c:v>
                </c:pt>
                <c:pt idx="58">
                  <c:v>33.058443850208846</c:v>
                </c:pt>
                <c:pt idx="59">
                  <c:v>33.131882228991742</c:v>
                </c:pt>
                <c:pt idx="60">
                  <c:v>33.205343506257016</c:v>
                </c:pt>
                <c:pt idx="61">
                  <c:v>33.278826556017741</c:v>
                </c:pt>
                <c:pt idx="62">
                  <c:v>33.352330320655867</c:v>
                </c:pt>
                <c:pt idx="63">
                  <c:v>33.425853806000489</c:v>
                </c:pt>
                <c:pt idx="64">
                  <c:v>33.49939607681452</c:v>
                </c:pt>
                <c:pt idx="65">
                  <c:v>33.572956252651672</c:v>
                </c:pt>
                <c:pt idx="66">
                  <c:v>33.646533504049138</c:v>
                </c:pt>
                <c:pt idx="67">
                  <c:v>33.720127049025535</c:v>
                </c:pt>
                <c:pt idx="68">
                  <c:v>33.793736149856159</c:v>
                </c:pt>
                <c:pt idx="69">
                  <c:v>33.867360110101068</c:v>
                </c:pt>
                <c:pt idx="70">
                  <c:v>33.940998271863279</c:v>
                </c:pt>
                <c:pt idx="71">
                  <c:v>34.014650013257118</c:v>
                </c:pt>
                <c:pt idx="72">
                  <c:v>34.088314746068512</c:v>
                </c:pt>
                <c:pt idx="73">
                  <c:v>34.161991913590683</c:v>
                </c:pt>
                <c:pt idx="74">
                  <c:v>34.235680988620409</c:v>
                </c:pt>
                <c:pt idx="75">
                  <c:v>34.309381471601419</c:v>
                </c:pt>
                <c:pt idx="76">
                  <c:v>34.383092888902702</c:v>
                </c:pt>
                <c:pt idx="77">
                  <c:v>34.45681479122058</c:v>
                </c:pt>
                <c:pt idx="78">
                  <c:v>34.530546752094473</c:v>
                </c:pt>
                <c:pt idx="79">
                  <c:v>34.604288366527371</c:v>
                </c:pt>
                <c:pt idx="80">
                  <c:v>34.678039249702415</c:v>
                </c:pt>
                <c:pt idx="81">
                  <c:v>34.751799035788203</c:v>
                </c:pt>
                <c:pt idx="82">
                  <c:v>34.82556737682571</c:v>
                </c:pt>
                <c:pt idx="83">
                  <c:v>34.899343941690745</c:v>
                </c:pt>
                <c:pt idx="84">
                  <c:v>34.973128415125906</c:v>
                </c:pt>
                <c:pt idx="85">
                  <c:v>35.046920496836826</c:v>
                </c:pt>
                <c:pt idx="86">
                  <c:v>35.120719900648055</c:v>
                </c:pt>
                <c:pt idx="87">
                  <c:v>35.194526353713819</c:v>
                </c:pt>
                <c:pt idx="88">
                  <c:v>35.268339595779921</c:v>
                </c:pt>
                <c:pt idx="89">
                  <c:v>35.342159378492717</c:v>
                </c:pt>
                <c:pt idx="90">
                  <c:v>35.415985464752119</c:v>
                </c:pt>
                <c:pt idx="91">
                  <c:v>35.489817628105158</c:v>
                </c:pt>
                <c:pt idx="92">
                  <c:v>35.56365565217731</c:v>
                </c:pt>
                <c:pt idx="93">
                  <c:v>35.637499330139072</c:v>
                </c:pt>
                <c:pt idx="94">
                  <c:v>35.711348464205024</c:v>
                </c:pt>
                <c:pt idx="95">
                  <c:v>35.785202865163463</c:v>
                </c:pt>
                <c:pt idx="96">
                  <c:v>35.859062351934156</c:v>
                </c:pt>
                <c:pt idx="97">
                  <c:v>35.93292675115265</c:v>
                </c:pt>
                <c:pt idx="98">
                  <c:v>36.006795896779067</c:v>
                </c:pt>
                <c:pt idx="99">
                  <c:v>36.080669629729819</c:v>
                </c:pt>
                <c:pt idx="100">
                  <c:v>36.154547797530853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9310320"/>
        <c:axId val="329310880"/>
      </c:scatterChart>
      <c:valAx>
        <c:axId val="329310320"/>
        <c:scaling>
          <c:orientation val="minMax"/>
          <c:min val="100"/>
        </c:scaling>
        <c:delete val="0"/>
        <c:axPos val="b"/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 (K)</a:t>
                </a:r>
              </a:p>
            </c:rich>
          </c:tx>
          <c:layout>
            <c:manualLayout>
              <c:xMode val="edge"/>
              <c:yMode val="edge"/>
              <c:x val="0.44197138314785372"/>
              <c:y val="0.940093576129236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9310880"/>
        <c:crosses val="autoZero"/>
        <c:crossBetween val="midCat"/>
      </c:valAx>
      <c:valAx>
        <c:axId val="329310880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Cp (kJ/kmole-K)</a:t>
                </a:r>
              </a:p>
            </c:rich>
          </c:tx>
          <c:layout>
            <c:manualLayout>
              <c:xMode val="edge"/>
              <c:yMode val="edge"/>
              <c:x val="2.5437201907790145E-2"/>
              <c:y val="0.4301081720852715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931032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235294117647056"/>
          <c:y val="0.4408608763874034"/>
          <c:w val="0.10492845786963434"/>
          <c:h val="0.136712954698532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Cp as Function of T</a:t>
            </a:r>
          </a:p>
        </c:rich>
      </c:tx>
      <c:layout>
        <c:manualLayout>
          <c:xMode val="edge"/>
          <c:yMode val="edge"/>
          <c:x val="0.37952755905511809"/>
          <c:y val="2.76498110626246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51181102362205"/>
          <c:y val="0.12596025039640096"/>
          <c:w val="0.73228346456692917"/>
          <c:h val="0.7649781060659472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'High T'!$B$29</c:f>
              <c:strCache>
                <c:ptCount val="1"/>
                <c:pt idx="0">
                  <c:v>CO2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'High T'!$A$30:$A$130</c:f>
              <c:numCache>
                <c:formatCode>0.0000</c:formatCode>
                <c:ptCount val="101"/>
                <c:pt idx="0">
                  <c:v>298</c:v>
                </c:pt>
                <c:pt idx="1">
                  <c:v>307.02</c:v>
                </c:pt>
                <c:pt idx="2">
                  <c:v>316.03999999999996</c:v>
                </c:pt>
                <c:pt idx="3">
                  <c:v>325.05999999999995</c:v>
                </c:pt>
                <c:pt idx="4">
                  <c:v>334.07999999999993</c:v>
                </c:pt>
                <c:pt idx="5">
                  <c:v>343.09999999999991</c:v>
                </c:pt>
                <c:pt idx="6">
                  <c:v>352.11999999999989</c:v>
                </c:pt>
                <c:pt idx="7">
                  <c:v>361.13999999999987</c:v>
                </c:pt>
                <c:pt idx="8">
                  <c:v>370.15999999999985</c:v>
                </c:pt>
                <c:pt idx="9">
                  <c:v>379.17999999999984</c:v>
                </c:pt>
                <c:pt idx="10">
                  <c:v>388.19999999999982</c:v>
                </c:pt>
                <c:pt idx="11">
                  <c:v>397.2199999999998</c:v>
                </c:pt>
                <c:pt idx="12">
                  <c:v>406.23999999999978</c:v>
                </c:pt>
                <c:pt idx="13">
                  <c:v>415.25999999999976</c:v>
                </c:pt>
                <c:pt idx="14">
                  <c:v>424.27999999999975</c:v>
                </c:pt>
                <c:pt idx="15">
                  <c:v>433.29999999999973</c:v>
                </c:pt>
                <c:pt idx="16">
                  <c:v>442.31999999999971</c:v>
                </c:pt>
                <c:pt idx="17">
                  <c:v>451.33999999999969</c:v>
                </c:pt>
                <c:pt idx="18">
                  <c:v>460.35999999999967</c:v>
                </c:pt>
                <c:pt idx="19">
                  <c:v>469.37999999999965</c:v>
                </c:pt>
                <c:pt idx="20">
                  <c:v>478.39999999999964</c:v>
                </c:pt>
                <c:pt idx="21">
                  <c:v>487.41999999999962</c:v>
                </c:pt>
                <c:pt idx="22">
                  <c:v>496.4399999999996</c:v>
                </c:pt>
                <c:pt idx="23">
                  <c:v>505.45999999999958</c:v>
                </c:pt>
                <c:pt idx="24">
                  <c:v>514.47999999999956</c:v>
                </c:pt>
                <c:pt idx="25">
                  <c:v>523.49999999999955</c:v>
                </c:pt>
                <c:pt idx="26">
                  <c:v>532.51999999999953</c:v>
                </c:pt>
                <c:pt idx="27">
                  <c:v>541.53999999999951</c:v>
                </c:pt>
                <c:pt idx="28">
                  <c:v>550.55999999999949</c:v>
                </c:pt>
                <c:pt idx="29">
                  <c:v>559.57999999999947</c:v>
                </c:pt>
                <c:pt idx="30">
                  <c:v>568.59999999999945</c:v>
                </c:pt>
                <c:pt idx="31">
                  <c:v>577.61999999999944</c:v>
                </c:pt>
                <c:pt idx="32">
                  <c:v>586.63999999999942</c:v>
                </c:pt>
                <c:pt idx="33">
                  <c:v>595.6599999999994</c:v>
                </c:pt>
                <c:pt idx="34">
                  <c:v>604.67999999999938</c:v>
                </c:pt>
                <c:pt idx="35">
                  <c:v>613.69999999999936</c:v>
                </c:pt>
                <c:pt idx="36">
                  <c:v>622.71999999999935</c:v>
                </c:pt>
                <c:pt idx="37">
                  <c:v>631.73999999999933</c:v>
                </c:pt>
                <c:pt idx="38">
                  <c:v>640.75999999999931</c:v>
                </c:pt>
                <c:pt idx="39">
                  <c:v>649.77999999999929</c:v>
                </c:pt>
                <c:pt idx="40">
                  <c:v>658.79999999999927</c:v>
                </c:pt>
                <c:pt idx="41">
                  <c:v>667.81999999999925</c:v>
                </c:pt>
                <c:pt idx="42">
                  <c:v>676.83999999999924</c:v>
                </c:pt>
                <c:pt idx="43">
                  <c:v>685.85999999999922</c:v>
                </c:pt>
                <c:pt idx="44">
                  <c:v>694.8799999999992</c:v>
                </c:pt>
                <c:pt idx="45">
                  <c:v>703.89999999999918</c:v>
                </c:pt>
                <c:pt idx="46">
                  <c:v>712.91999999999916</c:v>
                </c:pt>
                <c:pt idx="47">
                  <c:v>721.93999999999915</c:v>
                </c:pt>
                <c:pt idx="48">
                  <c:v>730.95999999999913</c:v>
                </c:pt>
                <c:pt idx="49">
                  <c:v>739.97999999999911</c:v>
                </c:pt>
                <c:pt idx="50">
                  <c:v>748.99999999999909</c:v>
                </c:pt>
                <c:pt idx="51">
                  <c:v>758.01999999999907</c:v>
                </c:pt>
                <c:pt idx="52">
                  <c:v>767.03999999999905</c:v>
                </c:pt>
                <c:pt idx="53">
                  <c:v>776.05999999999904</c:v>
                </c:pt>
                <c:pt idx="54">
                  <c:v>785.07999999999902</c:v>
                </c:pt>
                <c:pt idx="55">
                  <c:v>794.099999999999</c:v>
                </c:pt>
                <c:pt idx="56">
                  <c:v>803.11999999999898</c:v>
                </c:pt>
                <c:pt idx="57">
                  <c:v>812.13999999999896</c:v>
                </c:pt>
                <c:pt idx="58">
                  <c:v>821.15999999999894</c:v>
                </c:pt>
                <c:pt idx="59">
                  <c:v>830.17999999999893</c:v>
                </c:pt>
                <c:pt idx="60">
                  <c:v>839.19999999999891</c:v>
                </c:pt>
                <c:pt idx="61">
                  <c:v>848.21999999999889</c:v>
                </c:pt>
                <c:pt idx="62">
                  <c:v>857.23999999999887</c:v>
                </c:pt>
                <c:pt idx="63">
                  <c:v>866.25999999999885</c:v>
                </c:pt>
                <c:pt idx="64">
                  <c:v>875.27999999999884</c:v>
                </c:pt>
                <c:pt idx="65">
                  <c:v>884.29999999999882</c:v>
                </c:pt>
                <c:pt idx="66">
                  <c:v>893.3199999999988</c:v>
                </c:pt>
                <c:pt idx="67">
                  <c:v>902.33999999999878</c:v>
                </c:pt>
                <c:pt idx="68">
                  <c:v>911.35999999999876</c:v>
                </c:pt>
                <c:pt idx="69">
                  <c:v>920.37999999999874</c:v>
                </c:pt>
                <c:pt idx="70">
                  <c:v>929.39999999999873</c:v>
                </c:pt>
                <c:pt idx="71">
                  <c:v>938.41999999999871</c:v>
                </c:pt>
                <c:pt idx="72">
                  <c:v>947.43999999999869</c:v>
                </c:pt>
                <c:pt idx="73">
                  <c:v>956.45999999999867</c:v>
                </c:pt>
                <c:pt idx="74">
                  <c:v>965.47999999999865</c:v>
                </c:pt>
                <c:pt idx="75">
                  <c:v>974.49999999999864</c:v>
                </c:pt>
                <c:pt idx="76">
                  <c:v>983.51999999999862</c:v>
                </c:pt>
                <c:pt idx="77">
                  <c:v>992.5399999999986</c:v>
                </c:pt>
                <c:pt idx="78">
                  <c:v>1001.5599999999986</c:v>
                </c:pt>
                <c:pt idx="79">
                  <c:v>1010.5799999999986</c:v>
                </c:pt>
                <c:pt idx="80">
                  <c:v>1019.5999999999985</c:v>
                </c:pt>
                <c:pt idx="81">
                  <c:v>1028.6199999999985</c:v>
                </c:pt>
                <c:pt idx="82">
                  <c:v>1037.6399999999985</c:v>
                </c:pt>
                <c:pt idx="83">
                  <c:v>1046.6599999999985</c:v>
                </c:pt>
                <c:pt idx="84">
                  <c:v>1055.6799999999985</c:v>
                </c:pt>
                <c:pt idx="85">
                  <c:v>1064.6999999999985</c:v>
                </c:pt>
                <c:pt idx="86">
                  <c:v>1073.7199999999984</c:v>
                </c:pt>
                <c:pt idx="87">
                  <c:v>1082.7399999999984</c:v>
                </c:pt>
                <c:pt idx="88">
                  <c:v>1091.7599999999984</c:v>
                </c:pt>
                <c:pt idx="89">
                  <c:v>1100.7799999999984</c:v>
                </c:pt>
                <c:pt idx="90">
                  <c:v>1109.7999999999984</c:v>
                </c:pt>
                <c:pt idx="91">
                  <c:v>1118.8199999999983</c:v>
                </c:pt>
                <c:pt idx="92">
                  <c:v>1127.8399999999983</c:v>
                </c:pt>
                <c:pt idx="93">
                  <c:v>1136.8599999999983</c:v>
                </c:pt>
                <c:pt idx="94">
                  <c:v>1145.8799999999983</c:v>
                </c:pt>
                <c:pt idx="95">
                  <c:v>1154.8999999999983</c:v>
                </c:pt>
                <c:pt idx="96">
                  <c:v>1163.9199999999983</c:v>
                </c:pt>
                <c:pt idx="97">
                  <c:v>1172.9399999999982</c:v>
                </c:pt>
                <c:pt idx="98">
                  <c:v>1181.9599999999982</c:v>
                </c:pt>
                <c:pt idx="99">
                  <c:v>1190.9799999999982</c:v>
                </c:pt>
                <c:pt idx="100">
                  <c:v>1199.9999999999982</c:v>
                </c:pt>
              </c:numCache>
            </c:numRef>
          </c:xVal>
          <c:yVal>
            <c:numRef>
              <c:f>'High T'!$B$30:$B$130</c:f>
              <c:numCache>
                <c:formatCode>0.0000</c:formatCode>
                <c:ptCount val="101"/>
                <c:pt idx="0">
                  <c:v>37.126505877606405</c:v>
                </c:pt>
                <c:pt idx="1">
                  <c:v>37.831997335158924</c:v>
                </c:pt>
                <c:pt idx="2">
                  <c:v>38.484563154913921</c:v>
                </c:pt>
                <c:pt idx="3">
                  <c:v>39.089995509381595</c:v>
                </c:pt>
                <c:pt idx="4">
                  <c:v>39.653315350432401</c:v>
                </c:pt>
                <c:pt idx="5">
                  <c:v>40.178892430759902</c:v>
                </c:pt>
                <c:pt idx="6">
                  <c:v>40.670544085955697</c:v>
                </c:pt>
                <c:pt idx="7">
                  <c:v>41.131616966602301</c:v>
                </c:pt>
                <c:pt idx="8">
                  <c:v>41.565055002561614</c:v>
                </c:pt>
                <c:pt idx="9">
                  <c:v>41.973456187561936</c:v>
                </c:pt>
                <c:pt idx="10">
                  <c:v>42.359120237443456</c:v>
                </c:pt>
                <c:pt idx="11">
                  <c:v>42.7240887606821</c:v>
                </c:pt>
                <c:pt idx="12">
                  <c:v>43.070179256101596</c:v>
                </c:pt>
                <c:pt idx="13">
                  <c:v>43.399013998500251</c:v>
                </c:pt>
                <c:pt idx="14">
                  <c:v>43.712044672179964</c:v>
                </c:pt>
                <c:pt idx="15">
                  <c:v>44.010573452966341</c:v>
                </c:pt>
                <c:pt idx="16">
                  <c:v>44.29577111207341</c:v>
                </c:pt>
                <c:pt idx="17">
                  <c:v>44.568692613097319</c:v>
                </c:pt>
                <c:pt idx="18">
                  <c:v>44.830290591151964</c:v>
                </c:pt>
                <c:pt idx="19">
                  <c:v>45.08142703654115</c:v>
                </c:pt>
                <c:pt idx="20">
                  <c:v>45.322883451182776</c:v>
                </c:pt>
                <c:pt idx="21">
                  <c:v>45.555369701752312</c:v>
                </c:pt>
                <c:pt idx="22">
                  <c:v>45.779531757229087</c:v>
                </c:pt>
                <c:pt idx="23">
                  <c:v>45.995958468660767</c:v>
                </c:pt>
                <c:pt idx="24">
                  <c:v>46.205187524282955</c:v>
                </c:pt>
                <c:pt idx="25">
                  <c:v>46.407710692666711</c:v>
                </c:pt>
                <c:pt idx="26">
                  <c:v>46.603978449538879</c:v>
                </c:pt>
                <c:pt idx="27">
                  <c:v>46.79440406970469</c:v>
                </c:pt>
                <c:pt idx="28">
                  <c:v>46.979367253595193</c:v>
                </c:pt>
                <c:pt idx="29">
                  <c:v>47.159217347959569</c:v>
                </c:pt>
                <c:pt idx="30">
                  <c:v>47.334276211793167</c:v>
                </c:pt>
                <c:pt idx="31">
                  <c:v>47.504840771468977</c:v>
                </c:pt>
                <c:pt idx="32">
                  <c:v>47.67118530300327</c:v>
                </c:pt>
                <c:pt idx="33">
                  <c:v>47.833563474257218</c:v>
                </c:pt>
                <c:pt idx="34">
                  <c:v>47.992210175505363</c:v>
                </c:pt>
                <c:pt idx="35">
                  <c:v>48.14734316306965</c:v>
                </c:pt>
                <c:pt idx="36">
                  <c:v>48.29916453752125</c:v>
                </c:pt>
                <c:pt idx="37">
                  <c:v>48.447862075209784</c:v>
                </c:pt>
                <c:pt idx="38">
                  <c:v>48.593610429519543</c:v>
                </c:pt>
                <c:pt idx="39">
                  <c:v>48.736572216218079</c:v>
                </c:pt>
                <c:pt idx="40">
                  <c:v>48.876898995504604</c:v>
                </c:pt>
                <c:pt idx="41">
                  <c:v>49.014732161843689</c:v>
                </c:pt>
                <c:pt idx="42">
                  <c:v>49.150203751349075</c:v>
                </c:pt>
                <c:pt idx="43">
                  <c:v>49.283437175334434</c:v>
                </c:pt>
                <c:pt idx="44">
                  <c:v>49.414547887647885</c:v>
                </c:pt>
                <c:pt idx="45">
                  <c:v>49.543643992534129</c:v>
                </c:pt>
                <c:pt idx="46">
                  <c:v>49.670826799005589</c:v>
                </c:pt>
                <c:pt idx="47">
                  <c:v>49.796191327034919</c:v>
                </c:pt>
                <c:pt idx="48">
                  <c:v>49.919826770295636</c:v>
                </c:pt>
                <c:pt idx="49">
                  <c:v>50.041816919661791</c:v>
                </c:pt>
                <c:pt idx="50">
                  <c:v>50.162240551224265</c:v>
                </c:pt>
                <c:pt idx="51">
                  <c:v>50.281171782181133</c:v>
                </c:pt>
                <c:pt idx="52">
                  <c:v>50.398680397606448</c:v>
                </c:pt>
                <c:pt idx="53">
                  <c:v>50.514832150789239</c:v>
                </c:pt>
                <c:pt idx="54">
                  <c:v>50.629689039557974</c:v>
                </c:pt>
                <c:pt idx="55">
                  <c:v>50.743309560760004</c:v>
                </c:pt>
                <c:pt idx="56">
                  <c:v>50.855748944847768</c:v>
                </c:pt>
                <c:pt idx="57">
                  <c:v>50.967059372329253</c:v>
                </c:pt>
                <c:pt idx="58">
                  <c:v>51.077290173667606</c:v>
                </c:pt>
                <c:pt idx="59">
                  <c:v>51.186488014060593</c:v>
                </c:pt>
                <c:pt idx="60">
                  <c:v>51.294697064392956</c:v>
                </c:pt>
                <c:pt idx="61">
                  <c:v>51.401959159531735</c:v>
                </c:pt>
                <c:pt idx="62">
                  <c:v>51.508313945024099</c:v>
                </c:pt>
                <c:pt idx="63">
                  <c:v>51.613799013158967</c:v>
                </c:pt>
                <c:pt idx="64">
                  <c:v>51.718450029264567</c:v>
                </c:pt>
                <c:pt idx="65">
                  <c:v>51.822300849034526</c:v>
                </c:pt>
                <c:pt idx="66">
                  <c:v>51.925383627603644</c:v>
                </c:pt>
                <c:pt idx="67">
                  <c:v>52.027728921029691</c:v>
                </c:pt>
                <c:pt idx="68">
                  <c:v>52.129365780779537</c:v>
                </c:pt>
                <c:pt idx="69">
                  <c:v>52.23032184176531</c:v>
                </c:pt>
                <c:pt idx="70">
                  <c:v>52.33062340442909</c:v>
                </c:pt>
                <c:pt idx="71">
                  <c:v>52.430295511331281</c:v>
                </c:pt>
                <c:pt idx="72">
                  <c:v>52.529362018659583</c:v>
                </c:pt>
                <c:pt idx="73">
                  <c:v>52.627845663039594</c:v>
                </c:pt>
                <c:pt idx="74">
                  <c:v>52.725768123996993</c:v>
                </c:pt>
                <c:pt idx="75">
                  <c:v>52.823150082391287</c:v>
                </c:pt>
                <c:pt idx="76">
                  <c:v>52.920011275115733</c:v>
                </c:pt>
                <c:pt idx="77">
                  <c:v>53.016370546333413</c:v>
                </c:pt>
                <c:pt idx="78">
                  <c:v>53.112245895498013</c:v>
                </c:pt>
                <c:pt idx="79">
                  <c:v>53.207654522387692</c:v>
                </c:pt>
                <c:pt idx="80">
                  <c:v>53.302612869362761</c:v>
                </c:pt>
                <c:pt idx="81">
                  <c:v>53.397136661040776</c:v>
                </c:pt>
                <c:pt idx="82">
                  <c:v>53.491240941568073</c:v>
                </c:pt>
                <c:pt idx="83">
                  <c:v>53.584940109652585</c:v>
                </c:pt>
                <c:pt idx="84">
                  <c:v>53.678247951510414</c:v>
                </c:pt>
                <c:pt idx="85">
                  <c:v>53.771177671866923</c:v>
                </c:pt>
                <c:pt idx="86">
                  <c:v>53.86374192314242</c:v>
                </c:pt>
                <c:pt idx="87">
                  <c:v>53.955952832943183</c:v>
                </c:pt>
                <c:pt idx="88">
                  <c:v>54.047822029969048</c:v>
                </c:pt>
                <c:pt idx="89">
                  <c:v>54.139360668441178</c:v>
                </c:pt>
                <c:pt idx="90">
                  <c:v>54.230579451145715</c:v>
                </c:pt>
                <c:pt idx="91">
                  <c:v>54.321488651182293</c:v>
                </c:pt>
                <c:pt idx="92">
                  <c:v>54.412098132499828</c:v>
                </c:pt>
                <c:pt idx="93">
                  <c:v>54.502417369296396</c:v>
                </c:pt>
                <c:pt idx="94">
                  <c:v>54.59245546435433</c:v>
                </c:pt>
                <c:pt idx="95">
                  <c:v>54.68222116637692</c:v>
                </c:pt>
                <c:pt idx="96">
                  <c:v>54.771722886388226</c:v>
                </c:pt>
                <c:pt idx="97">
                  <c:v>54.860968713253534</c:v>
                </c:pt>
                <c:pt idx="98">
                  <c:v>54.949966428373926</c:v>
                </c:pt>
                <c:pt idx="99">
                  <c:v>55.038723519604737</c:v>
                </c:pt>
                <c:pt idx="100">
                  <c:v>55.127247194444422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'High T'!$C$29</c:f>
              <c:strCache>
                <c:ptCount val="1"/>
                <c:pt idx="0">
                  <c:v>H2O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'High T'!$A$30:$A$130</c:f>
              <c:numCache>
                <c:formatCode>0.0000</c:formatCode>
                <c:ptCount val="101"/>
                <c:pt idx="0">
                  <c:v>298</c:v>
                </c:pt>
                <c:pt idx="1">
                  <c:v>307.02</c:v>
                </c:pt>
                <c:pt idx="2">
                  <c:v>316.03999999999996</c:v>
                </c:pt>
                <c:pt idx="3">
                  <c:v>325.05999999999995</c:v>
                </c:pt>
                <c:pt idx="4">
                  <c:v>334.07999999999993</c:v>
                </c:pt>
                <c:pt idx="5">
                  <c:v>343.09999999999991</c:v>
                </c:pt>
                <c:pt idx="6">
                  <c:v>352.11999999999989</c:v>
                </c:pt>
                <c:pt idx="7">
                  <c:v>361.13999999999987</c:v>
                </c:pt>
                <c:pt idx="8">
                  <c:v>370.15999999999985</c:v>
                </c:pt>
                <c:pt idx="9">
                  <c:v>379.17999999999984</c:v>
                </c:pt>
                <c:pt idx="10">
                  <c:v>388.19999999999982</c:v>
                </c:pt>
                <c:pt idx="11">
                  <c:v>397.2199999999998</c:v>
                </c:pt>
                <c:pt idx="12">
                  <c:v>406.23999999999978</c:v>
                </c:pt>
                <c:pt idx="13">
                  <c:v>415.25999999999976</c:v>
                </c:pt>
                <c:pt idx="14">
                  <c:v>424.27999999999975</c:v>
                </c:pt>
                <c:pt idx="15">
                  <c:v>433.29999999999973</c:v>
                </c:pt>
                <c:pt idx="16">
                  <c:v>442.31999999999971</c:v>
                </c:pt>
                <c:pt idx="17">
                  <c:v>451.33999999999969</c:v>
                </c:pt>
                <c:pt idx="18">
                  <c:v>460.35999999999967</c:v>
                </c:pt>
                <c:pt idx="19">
                  <c:v>469.37999999999965</c:v>
                </c:pt>
                <c:pt idx="20">
                  <c:v>478.39999999999964</c:v>
                </c:pt>
                <c:pt idx="21">
                  <c:v>487.41999999999962</c:v>
                </c:pt>
                <c:pt idx="22">
                  <c:v>496.4399999999996</c:v>
                </c:pt>
                <c:pt idx="23">
                  <c:v>505.45999999999958</c:v>
                </c:pt>
                <c:pt idx="24">
                  <c:v>514.47999999999956</c:v>
                </c:pt>
                <c:pt idx="25">
                  <c:v>523.49999999999955</c:v>
                </c:pt>
                <c:pt idx="26">
                  <c:v>532.51999999999953</c:v>
                </c:pt>
                <c:pt idx="27">
                  <c:v>541.53999999999951</c:v>
                </c:pt>
                <c:pt idx="28">
                  <c:v>550.55999999999949</c:v>
                </c:pt>
                <c:pt idx="29">
                  <c:v>559.57999999999947</c:v>
                </c:pt>
                <c:pt idx="30">
                  <c:v>568.59999999999945</c:v>
                </c:pt>
                <c:pt idx="31">
                  <c:v>577.61999999999944</c:v>
                </c:pt>
                <c:pt idx="32">
                  <c:v>586.63999999999942</c:v>
                </c:pt>
                <c:pt idx="33">
                  <c:v>595.6599999999994</c:v>
                </c:pt>
                <c:pt idx="34">
                  <c:v>604.67999999999938</c:v>
                </c:pt>
                <c:pt idx="35">
                  <c:v>613.69999999999936</c:v>
                </c:pt>
                <c:pt idx="36">
                  <c:v>622.71999999999935</c:v>
                </c:pt>
                <c:pt idx="37">
                  <c:v>631.73999999999933</c:v>
                </c:pt>
                <c:pt idx="38">
                  <c:v>640.75999999999931</c:v>
                </c:pt>
                <c:pt idx="39">
                  <c:v>649.77999999999929</c:v>
                </c:pt>
                <c:pt idx="40">
                  <c:v>658.79999999999927</c:v>
                </c:pt>
                <c:pt idx="41">
                  <c:v>667.81999999999925</c:v>
                </c:pt>
                <c:pt idx="42">
                  <c:v>676.83999999999924</c:v>
                </c:pt>
                <c:pt idx="43">
                  <c:v>685.85999999999922</c:v>
                </c:pt>
                <c:pt idx="44">
                  <c:v>694.8799999999992</c:v>
                </c:pt>
                <c:pt idx="45">
                  <c:v>703.89999999999918</c:v>
                </c:pt>
                <c:pt idx="46">
                  <c:v>712.91999999999916</c:v>
                </c:pt>
                <c:pt idx="47">
                  <c:v>721.93999999999915</c:v>
                </c:pt>
                <c:pt idx="48">
                  <c:v>730.95999999999913</c:v>
                </c:pt>
                <c:pt idx="49">
                  <c:v>739.97999999999911</c:v>
                </c:pt>
                <c:pt idx="50">
                  <c:v>748.99999999999909</c:v>
                </c:pt>
                <c:pt idx="51">
                  <c:v>758.01999999999907</c:v>
                </c:pt>
                <c:pt idx="52">
                  <c:v>767.03999999999905</c:v>
                </c:pt>
                <c:pt idx="53">
                  <c:v>776.05999999999904</c:v>
                </c:pt>
                <c:pt idx="54">
                  <c:v>785.07999999999902</c:v>
                </c:pt>
                <c:pt idx="55">
                  <c:v>794.099999999999</c:v>
                </c:pt>
                <c:pt idx="56">
                  <c:v>803.11999999999898</c:v>
                </c:pt>
                <c:pt idx="57">
                  <c:v>812.13999999999896</c:v>
                </c:pt>
                <c:pt idx="58">
                  <c:v>821.15999999999894</c:v>
                </c:pt>
                <c:pt idx="59">
                  <c:v>830.17999999999893</c:v>
                </c:pt>
                <c:pt idx="60">
                  <c:v>839.19999999999891</c:v>
                </c:pt>
                <c:pt idx="61">
                  <c:v>848.21999999999889</c:v>
                </c:pt>
                <c:pt idx="62">
                  <c:v>857.23999999999887</c:v>
                </c:pt>
                <c:pt idx="63">
                  <c:v>866.25999999999885</c:v>
                </c:pt>
                <c:pt idx="64">
                  <c:v>875.27999999999884</c:v>
                </c:pt>
                <c:pt idx="65">
                  <c:v>884.29999999999882</c:v>
                </c:pt>
                <c:pt idx="66">
                  <c:v>893.3199999999988</c:v>
                </c:pt>
                <c:pt idx="67">
                  <c:v>902.33999999999878</c:v>
                </c:pt>
                <c:pt idx="68">
                  <c:v>911.35999999999876</c:v>
                </c:pt>
                <c:pt idx="69">
                  <c:v>920.37999999999874</c:v>
                </c:pt>
                <c:pt idx="70">
                  <c:v>929.39999999999873</c:v>
                </c:pt>
                <c:pt idx="71">
                  <c:v>938.41999999999871</c:v>
                </c:pt>
                <c:pt idx="72">
                  <c:v>947.43999999999869</c:v>
                </c:pt>
                <c:pt idx="73">
                  <c:v>956.45999999999867</c:v>
                </c:pt>
                <c:pt idx="74">
                  <c:v>965.47999999999865</c:v>
                </c:pt>
                <c:pt idx="75">
                  <c:v>974.49999999999864</c:v>
                </c:pt>
                <c:pt idx="76">
                  <c:v>983.51999999999862</c:v>
                </c:pt>
                <c:pt idx="77">
                  <c:v>992.5399999999986</c:v>
                </c:pt>
                <c:pt idx="78">
                  <c:v>1001.5599999999986</c:v>
                </c:pt>
                <c:pt idx="79">
                  <c:v>1010.5799999999986</c:v>
                </c:pt>
                <c:pt idx="80">
                  <c:v>1019.5999999999985</c:v>
                </c:pt>
                <c:pt idx="81">
                  <c:v>1028.6199999999985</c:v>
                </c:pt>
                <c:pt idx="82">
                  <c:v>1037.6399999999985</c:v>
                </c:pt>
                <c:pt idx="83">
                  <c:v>1046.6599999999985</c:v>
                </c:pt>
                <c:pt idx="84">
                  <c:v>1055.6799999999985</c:v>
                </c:pt>
                <c:pt idx="85">
                  <c:v>1064.6999999999985</c:v>
                </c:pt>
                <c:pt idx="86">
                  <c:v>1073.7199999999984</c:v>
                </c:pt>
                <c:pt idx="87">
                  <c:v>1082.7399999999984</c:v>
                </c:pt>
                <c:pt idx="88">
                  <c:v>1091.7599999999984</c:v>
                </c:pt>
                <c:pt idx="89">
                  <c:v>1100.7799999999984</c:v>
                </c:pt>
                <c:pt idx="90">
                  <c:v>1109.7999999999984</c:v>
                </c:pt>
                <c:pt idx="91">
                  <c:v>1118.8199999999983</c:v>
                </c:pt>
                <c:pt idx="92">
                  <c:v>1127.8399999999983</c:v>
                </c:pt>
                <c:pt idx="93">
                  <c:v>1136.8599999999983</c:v>
                </c:pt>
                <c:pt idx="94">
                  <c:v>1145.8799999999983</c:v>
                </c:pt>
                <c:pt idx="95">
                  <c:v>1154.8999999999983</c:v>
                </c:pt>
                <c:pt idx="96">
                  <c:v>1163.9199999999983</c:v>
                </c:pt>
                <c:pt idx="97">
                  <c:v>1172.9399999999982</c:v>
                </c:pt>
                <c:pt idx="98">
                  <c:v>1181.9599999999982</c:v>
                </c:pt>
                <c:pt idx="99">
                  <c:v>1190.9799999999982</c:v>
                </c:pt>
                <c:pt idx="100">
                  <c:v>1199.9999999999982</c:v>
                </c:pt>
              </c:numCache>
            </c:numRef>
          </c:xVal>
          <c:yVal>
            <c:numRef>
              <c:f>'High T'!$C$30:$C$130</c:f>
              <c:numCache>
                <c:formatCode>0.0000</c:formatCode>
                <c:ptCount val="101"/>
                <c:pt idx="0">
                  <c:v>33.574884497968569</c:v>
                </c:pt>
                <c:pt idx="1">
                  <c:v>33.618038111644232</c:v>
                </c:pt>
                <c:pt idx="2">
                  <c:v>33.666726731519979</c:v>
                </c:pt>
                <c:pt idx="3">
                  <c:v>33.720344607488876</c:v>
                </c:pt>
                <c:pt idx="4">
                  <c:v>33.778366644325047</c:v>
                </c:pt>
                <c:pt idx="5">
                  <c:v>33.840335849741614</c:v>
                </c:pt>
                <c:pt idx="6">
                  <c:v>33.905853003681038</c:v>
                </c:pt>
                <c:pt idx="7">
                  <c:v>33.974568110706421</c:v>
                </c:pt>
                <c:pt idx="8">
                  <c:v>34.046173292241008</c:v>
                </c:pt>
                <c:pt idx="9">
                  <c:v>34.12039684798998</c:v>
                </c:pt>
                <c:pt idx="10">
                  <c:v>34.196998271802372</c:v>
                </c:pt>
                <c:pt idx="11">
                  <c:v>34.275764050605069</c:v>
                </c:pt>
                <c:pt idx="12">
                  <c:v>34.35650410889447</c:v>
                </c:pt>
                <c:pt idx="13">
                  <c:v>34.439048787854169</c:v>
                </c:pt>
                <c:pt idx="14">
                  <c:v>34.523246269160431</c:v>
                </c:pt>
                <c:pt idx="15">
                  <c:v>34.608960370207491</c:v>
                </c:pt>
                <c:pt idx="16">
                  <c:v>34.696068650790593</c:v>
                </c:pt>
                <c:pt idx="17">
                  <c:v>34.784460781959737</c:v>
                </c:pt>
                <c:pt idx="18">
                  <c:v>34.874037136360769</c:v>
                </c:pt>
                <c:pt idx="19">
                  <c:v>34.964707566347386</c:v>
                </c:pt>
                <c:pt idx="20">
                  <c:v>35.056390341814065</c:v>
                </c:pt>
                <c:pt idx="21">
                  <c:v>35.149011224327197</c:v>
                </c:pt>
                <c:pt idx="22">
                  <c:v>35.242502657926082</c:v>
                </c:pt>
                <c:pt idx="23">
                  <c:v>35.33680306008975</c:v>
                </c:pt>
                <c:pt idx="24">
                  <c:v>35.431856198945688</c:v>
                </c:pt>
                <c:pt idx="25">
                  <c:v>35.527610644937184</c:v>
                </c:pt>
                <c:pt idx="26">
                  <c:v>35.624019286946748</c:v>
                </c:pt>
                <c:pt idx="27">
                  <c:v>35.721038904359489</c:v>
                </c:pt>
                <c:pt idx="28">
                  <c:v>35.818629787795835</c:v>
                </c:pt>
                <c:pt idx="29">
                  <c:v>35.916755402288921</c:v>
                </c:pt>
                <c:pt idx="30">
                  <c:v>36.015382087563545</c:v>
                </c:pt>
                <c:pt idx="31">
                  <c:v>36.11447879081836</c:v>
                </c:pt>
                <c:pt idx="32">
                  <c:v>36.214016828044763</c:v>
                </c:pt>
                <c:pt idx="33">
                  <c:v>36.313969670451748</c:v>
                </c:pt>
                <c:pt idx="34">
                  <c:v>36.414312753023545</c:v>
                </c:pt>
                <c:pt idx="35">
                  <c:v>36.515023302627107</c:v>
                </c:pt>
                <c:pt idx="36">
                  <c:v>36.6160801834205</c:v>
                </c:pt>
                <c:pt idx="37">
                  <c:v>36.717463757600527</c:v>
                </c:pt>
                <c:pt idx="38">
                  <c:v>36.819155759774354</c:v>
                </c:pt>
                <c:pt idx="39">
                  <c:v>36.921139183452901</c:v>
                </c:pt>
                <c:pt idx="40">
                  <c:v>37.023398178347392</c:v>
                </c:pt>
                <c:pt idx="41">
                  <c:v>37.125917957309859</c:v>
                </c:pt>
                <c:pt idx="42">
                  <c:v>37.228684711896236</c:v>
                </c:pt>
                <c:pt idx="43">
                  <c:v>37.331685535651097</c:v>
                </c:pt>
                <c:pt idx="44">
                  <c:v>37.434908354317194</c:v>
                </c:pt>
                <c:pt idx="45">
                  <c:v>37.538341862264787</c:v>
                </c:pt>
                <c:pt idx="46">
                  <c:v>37.641975464515049</c:v>
                </c:pt>
                <c:pt idx="47">
                  <c:v>37.745799223802045</c:v>
                </c:pt>
                <c:pt idx="48">
                  <c:v>37.849803812178919</c:v>
                </c:pt>
                <c:pt idx="49">
                  <c:v>37.953980466728012</c:v>
                </c:pt>
                <c:pt idx="50">
                  <c:v>38.058320948981724</c:v>
                </c:pt>
                <c:pt idx="51">
                  <c:v>38.162817507703252</c:v>
                </c:pt>
                <c:pt idx="52">
                  <c:v>38.267462844712888</c:v>
                </c:pt>
                <c:pt idx="53">
                  <c:v>38.372250083478214</c:v>
                </c:pt>
                <c:pt idx="54">
                  <c:v>38.477172740215963</c:v>
                </c:pt>
                <c:pt idx="55">
                  <c:v>38.582224697278328</c:v>
                </c:pt>
                <c:pt idx="56">
                  <c:v>38.687400178619711</c:v>
                </c:pt>
                <c:pt idx="57">
                  <c:v>38.792693727160191</c:v>
                </c:pt>
                <c:pt idx="58">
                  <c:v>38.898100183879869</c:v>
                </c:pt>
                <c:pt idx="59">
                  <c:v>39.003614668494428</c:v>
                </c:pt>
                <c:pt idx="60">
                  <c:v>39.10923256157686</c:v>
                </c:pt>
                <c:pt idx="61">
                  <c:v>39.214949488002809</c:v>
                </c:pt>
                <c:pt idx="62">
                  <c:v>39.320761301608705</c:v>
                </c:pt>
                <c:pt idx="63">
                  <c:v>39.426664070962438</c:v>
                </c:pt>
                <c:pt idx="64">
                  <c:v>39.532654066155033</c:v>
                </c:pt>
                <c:pt idx="65">
                  <c:v>39.63872774653052</c:v>
                </c:pt>
                <c:pt idx="66">
                  <c:v>39.744881749278775</c:v>
                </c:pt>
                <c:pt idx="67">
                  <c:v>39.851112878822462</c:v>
                </c:pt>
                <c:pt idx="68">
                  <c:v>39.957418096935577</c:v>
                </c:pt>
                <c:pt idx="69">
                  <c:v>40.063794513536543</c:v>
                </c:pt>
                <c:pt idx="70">
                  <c:v>40.170239378103773</c:v>
                </c:pt>
                <c:pt idx="71">
                  <c:v>40.276750071665944</c:v>
                </c:pt>
                <c:pt idx="72">
                  <c:v>40.383324099323573</c:v>
                </c:pt>
                <c:pt idx="73">
                  <c:v>40.48995908326188</c:v>
                </c:pt>
                <c:pt idx="74">
                  <c:v>40.596652756218447</c:v>
                </c:pt>
                <c:pt idx="75">
                  <c:v>40.703402955372205</c:v>
                </c:pt>
                <c:pt idx="76">
                  <c:v>40.81020761662279</c:v>
                </c:pt>
                <c:pt idx="77">
                  <c:v>40.917064769232354</c:v>
                </c:pt>
                <c:pt idx="78">
                  <c:v>41.023972530803391</c:v>
                </c:pt>
                <c:pt idx="79">
                  <c:v>41.130929102569112</c:v>
                </c:pt>
                <c:pt idx="80">
                  <c:v>41.237932764974147</c:v>
                </c:pt>
                <c:pt idx="81">
                  <c:v>41.344981873525192</c:v>
                </c:pt>
                <c:pt idx="82">
                  <c:v>41.452074854893205</c:v>
                </c:pt>
                <c:pt idx="83">
                  <c:v>41.55921020324962</c:v>
                </c:pt>
                <c:pt idx="84">
                  <c:v>41.666386476820762</c:v>
                </c:pt>
                <c:pt idx="85">
                  <c:v>41.773602294645698</c:v>
                </c:pt>
                <c:pt idx="86">
                  <c:v>41.880856333524065</c:v>
                </c:pt>
                <c:pt idx="87">
                  <c:v>41.988147325140929</c:v>
                </c:pt>
                <c:pt idx="88">
                  <c:v>42.095474053357407</c:v>
                </c:pt>
                <c:pt idx="89">
                  <c:v>42.202835351656006</c:v>
                </c:pt>
                <c:pt idx="90">
                  <c:v>42.310230100730635</c:v>
                </c:pt>
                <c:pt idx="91">
                  <c:v>42.417657226212199</c:v>
                </c:pt>
                <c:pt idx="92">
                  <c:v>42.525115696520913</c:v>
                </c:pt>
                <c:pt idx="93">
                  <c:v>42.63260452083744</c:v>
                </c:pt>
                <c:pt idx="94">
                  <c:v>42.740122747185396</c:v>
                </c:pt>
                <c:pt idx="95">
                  <c:v>42.847669460618299</c:v>
                </c:pt>
                <c:pt idx="96">
                  <c:v>42.955243781504414</c:v>
                </c:pt>
                <c:pt idx="97">
                  <c:v>43.062844863903628</c:v>
                </c:pt>
                <c:pt idx="98">
                  <c:v>43.170471894030712</c:v>
                </c:pt>
                <c:pt idx="99">
                  <c:v>43.278124088799657</c:v>
                </c:pt>
                <c:pt idx="100">
                  <c:v>43.38580069444442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'High T'!$D$29</c:f>
              <c:strCache>
                <c:ptCount val="1"/>
                <c:pt idx="0">
                  <c:v>O2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'High T'!$A$30:$A$130</c:f>
              <c:numCache>
                <c:formatCode>0.0000</c:formatCode>
                <c:ptCount val="101"/>
                <c:pt idx="0">
                  <c:v>298</c:v>
                </c:pt>
                <c:pt idx="1">
                  <c:v>307.02</c:v>
                </c:pt>
                <c:pt idx="2">
                  <c:v>316.03999999999996</c:v>
                </c:pt>
                <c:pt idx="3">
                  <c:v>325.05999999999995</c:v>
                </c:pt>
                <c:pt idx="4">
                  <c:v>334.07999999999993</c:v>
                </c:pt>
                <c:pt idx="5">
                  <c:v>343.09999999999991</c:v>
                </c:pt>
                <c:pt idx="6">
                  <c:v>352.11999999999989</c:v>
                </c:pt>
                <c:pt idx="7">
                  <c:v>361.13999999999987</c:v>
                </c:pt>
                <c:pt idx="8">
                  <c:v>370.15999999999985</c:v>
                </c:pt>
                <c:pt idx="9">
                  <c:v>379.17999999999984</c:v>
                </c:pt>
                <c:pt idx="10">
                  <c:v>388.19999999999982</c:v>
                </c:pt>
                <c:pt idx="11">
                  <c:v>397.2199999999998</c:v>
                </c:pt>
                <c:pt idx="12">
                  <c:v>406.23999999999978</c:v>
                </c:pt>
                <c:pt idx="13">
                  <c:v>415.25999999999976</c:v>
                </c:pt>
                <c:pt idx="14">
                  <c:v>424.27999999999975</c:v>
                </c:pt>
                <c:pt idx="15">
                  <c:v>433.29999999999973</c:v>
                </c:pt>
                <c:pt idx="16">
                  <c:v>442.31999999999971</c:v>
                </c:pt>
                <c:pt idx="17">
                  <c:v>451.33999999999969</c:v>
                </c:pt>
                <c:pt idx="18">
                  <c:v>460.35999999999967</c:v>
                </c:pt>
                <c:pt idx="19">
                  <c:v>469.37999999999965</c:v>
                </c:pt>
                <c:pt idx="20">
                  <c:v>478.39999999999964</c:v>
                </c:pt>
                <c:pt idx="21">
                  <c:v>487.41999999999962</c:v>
                </c:pt>
                <c:pt idx="22">
                  <c:v>496.4399999999996</c:v>
                </c:pt>
                <c:pt idx="23">
                  <c:v>505.45999999999958</c:v>
                </c:pt>
                <c:pt idx="24">
                  <c:v>514.47999999999956</c:v>
                </c:pt>
                <c:pt idx="25">
                  <c:v>523.49999999999955</c:v>
                </c:pt>
                <c:pt idx="26">
                  <c:v>532.51999999999953</c:v>
                </c:pt>
                <c:pt idx="27">
                  <c:v>541.53999999999951</c:v>
                </c:pt>
                <c:pt idx="28">
                  <c:v>550.55999999999949</c:v>
                </c:pt>
                <c:pt idx="29">
                  <c:v>559.57999999999947</c:v>
                </c:pt>
                <c:pt idx="30">
                  <c:v>568.59999999999945</c:v>
                </c:pt>
                <c:pt idx="31">
                  <c:v>577.61999999999944</c:v>
                </c:pt>
                <c:pt idx="32">
                  <c:v>586.63999999999942</c:v>
                </c:pt>
                <c:pt idx="33">
                  <c:v>595.6599999999994</c:v>
                </c:pt>
                <c:pt idx="34">
                  <c:v>604.67999999999938</c:v>
                </c:pt>
                <c:pt idx="35">
                  <c:v>613.69999999999936</c:v>
                </c:pt>
                <c:pt idx="36">
                  <c:v>622.71999999999935</c:v>
                </c:pt>
                <c:pt idx="37">
                  <c:v>631.73999999999933</c:v>
                </c:pt>
                <c:pt idx="38">
                  <c:v>640.75999999999931</c:v>
                </c:pt>
                <c:pt idx="39">
                  <c:v>649.77999999999929</c:v>
                </c:pt>
                <c:pt idx="40">
                  <c:v>658.79999999999927</c:v>
                </c:pt>
                <c:pt idx="41">
                  <c:v>667.81999999999925</c:v>
                </c:pt>
                <c:pt idx="42">
                  <c:v>676.83999999999924</c:v>
                </c:pt>
                <c:pt idx="43">
                  <c:v>685.85999999999922</c:v>
                </c:pt>
                <c:pt idx="44">
                  <c:v>694.8799999999992</c:v>
                </c:pt>
                <c:pt idx="45">
                  <c:v>703.89999999999918</c:v>
                </c:pt>
                <c:pt idx="46">
                  <c:v>712.91999999999916</c:v>
                </c:pt>
                <c:pt idx="47">
                  <c:v>721.93999999999915</c:v>
                </c:pt>
                <c:pt idx="48">
                  <c:v>730.95999999999913</c:v>
                </c:pt>
                <c:pt idx="49">
                  <c:v>739.97999999999911</c:v>
                </c:pt>
                <c:pt idx="50">
                  <c:v>748.99999999999909</c:v>
                </c:pt>
                <c:pt idx="51">
                  <c:v>758.01999999999907</c:v>
                </c:pt>
                <c:pt idx="52">
                  <c:v>767.03999999999905</c:v>
                </c:pt>
                <c:pt idx="53">
                  <c:v>776.05999999999904</c:v>
                </c:pt>
                <c:pt idx="54">
                  <c:v>785.07999999999902</c:v>
                </c:pt>
                <c:pt idx="55">
                  <c:v>794.099999999999</c:v>
                </c:pt>
                <c:pt idx="56">
                  <c:v>803.11999999999898</c:v>
                </c:pt>
                <c:pt idx="57">
                  <c:v>812.13999999999896</c:v>
                </c:pt>
                <c:pt idx="58">
                  <c:v>821.15999999999894</c:v>
                </c:pt>
                <c:pt idx="59">
                  <c:v>830.17999999999893</c:v>
                </c:pt>
                <c:pt idx="60">
                  <c:v>839.19999999999891</c:v>
                </c:pt>
                <c:pt idx="61">
                  <c:v>848.21999999999889</c:v>
                </c:pt>
                <c:pt idx="62">
                  <c:v>857.23999999999887</c:v>
                </c:pt>
                <c:pt idx="63">
                  <c:v>866.25999999999885</c:v>
                </c:pt>
                <c:pt idx="64">
                  <c:v>875.27999999999884</c:v>
                </c:pt>
                <c:pt idx="65">
                  <c:v>884.29999999999882</c:v>
                </c:pt>
                <c:pt idx="66">
                  <c:v>893.3199999999988</c:v>
                </c:pt>
                <c:pt idx="67">
                  <c:v>902.33999999999878</c:v>
                </c:pt>
                <c:pt idx="68">
                  <c:v>911.35999999999876</c:v>
                </c:pt>
                <c:pt idx="69">
                  <c:v>920.37999999999874</c:v>
                </c:pt>
                <c:pt idx="70">
                  <c:v>929.39999999999873</c:v>
                </c:pt>
                <c:pt idx="71">
                  <c:v>938.41999999999871</c:v>
                </c:pt>
                <c:pt idx="72">
                  <c:v>947.43999999999869</c:v>
                </c:pt>
                <c:pt idx="73">
                  <c:v>956.45999999999867</c:v>
                </c:pt>
                <c:pt idx="74">
                  <c:v>965.47999999999865</c:v>
                </c:pt>
                <c:pt idx="75">
                  <c:v>974.49999999999864</c:v>
                </c:pt>
                <c:pt idx="76">
                  <c:v>983.51999999999862</c:v>
                </c:pt>
                <c:pt idx="77">
                  <c:v>992.5399999999986</c:v>
                </c:pt>
                <c:pt idx="78">
                  <c:v>1001.5599999999986</c:v>
                </c:pt>
                <c:pt idx="79">
                  <c:v>1010.5799999999986</c:v>
                </c:pt>
                <c:pt idx="80">
                  <c:v>1019.5999999999985</c:v>
                </c:pt>
                <c:pt idx="81">
                  <c:v>1028.6199999999985</c:v>
                </c:pt>
                <c:pt idx="82">
                  <c:v>1037.6399999999985</c:v>
                </c:pt>
                <c:pt idx="83">
                  <c:v>1046.6599999999985</c:v>
                </c:pt>
                <c:pt idx="84">
                  <c:v>1055.6799999999985</c:v>
                </c:pt>
                <c:pt idx="85">
                  <c:v>1064.6999999999985</c:v>
                </c:pt>
                <c:pt idx="86">
                  <c:v>1073.7199999999984</c:v>
                </c:pt>
                <c:pt idx="87">
                  <c:v>1082.7399999999984</c:v>
                </c:pt>
                <c:pt idx="88">
                  <c:v>1091.7599999999984</c:v>
                </c:pt>
                <c:pt idx="89">
                  <c:v>1100.7799999999984</c:v>
                </c:pt>
                <c:pt idx="90">
                  <c:v>1109.7999999999984</c:v>
                </c:pt>
                <c:pt idx="91">
                  <c:v>1118.8199999999983</c:v>
                </c:pt>
                <c:pt idx="92">
                  <c:v>1127.8399999999983</c:v>
                </c:pt>
                <c:pt idx="93">
                  <c:v>1136.8599999999983</c:v>
                </c:pt>
                <c:pt idx="94">
                  <c:v>1145.8799999999983</c:v>
                </c:pt>
                <c:pt idx="95">
                  <c:v>1154.8999999999983</c:v>
                </c:pt>
                <c:pt idx="96">
                  <c:v>1163.9199999999983</c:v>
                </c:pt>
                <c:pt idx="97">
                  <c:v>1172.9399999999982</c:v>
                </c:pt>
                <c:pt idx="98">
                  <c:v>1181.9599999999982</c:v>
                </c:pt>
                <c:pt idx="99">
                  <c:v>1190.9799999999982</c:v>
                </c:pt>
                <c:pt idx="100">
                  <c:v>1199.9999999999982</c:v>
                </c:pt>
              </c:numCache>
            </c:numRef>
          </c:xVal>
          <c:yVal>
            <c:numRef>
              <c:f>'High T'!$D$30:$D$130</c:f>
              <c:numCache>
                <c:formatCode>0.0000</c:formatCode>
                <c:ptCount val="101"/>
                <c:pt idx="0">
                  <c:v>29.383080099447408</c:v>
                </c:pt>
                <c:pt idx="1">
                  <c:v>29.54406618203339</c:v>
                </c:pt>
                <c:pt idx="2">
                  <c:v>29.694668410012596</c:v>
                </c:pt>
                <c:pt idx="3">
                  <c:v>29.836023190610458</c:v>
                </c:pt>
                <c:pt idx="4">
                  <c:v>29.969115619829211</c:v>
                </c:pt>
                <c:pt idx="5">
                  <c:v>30.09480303030622</c:v>
                </c:pt>
                <c:pt idx="6">
                  <c:v>30.21383437206681</c:v>
                </c:pt>
                <c:pt idx="7">
                  <c:v>30.326866248120691</c:v>
                </c:pt>
                <c:pt idx="8">
                  <c:v>30.434476248855631</c:v>
                </c:pt>
                <c:pt idx="9">
                  <c:v>30.537174093006566</c:v>
                </c:pt>
                <c:pt idx="10">
                  <c:v>30.635410978063319</c:v>
                </c:pt>
                <c:pt idx="11">
                  <c:v>30.729587461609327</c:v>
                </c:pt>
                <c:pt idx="12">
                  <c:v>30.820060131572845</c:v>
                </c:pt>
                <c:pt idx="13">
                  <c:v>30.907147273502016</c:v>
                </c:pt>
                <c:pt idx="14">
                  <c:v>30.991133703590918</c:v>
                </c:pt>
                <c:pt idx="15">
                  <c:v>31.072274904909907</c:v>
                </c:pt>
                <c:pt idx="16">
                  <c:v>31.150800579330703</c:v>
                </c:pt>
                <c:pt idx="17">
                  <c:v>31.226917707610724</c:v>
                </c:pt>
                <c:pt idx="18">
                  <c:v>31.300813193959875</c:v>
                </c:pt>
                <c:pt idx="19">
                  <c:v>31.372656158342679</c:v>
                </c:pt>
                <c:pt idx="20">
                  <c:v>31.442599929138883</c:v>
                </c:pt>
                <c:pt idx="21">
                  <c:v>31.510783780104173</c:v>
                </c:pt>
                <c:pt idx="22">
                  <c:v>31.577334448454035</c:v>
                </c:pt>
                <c:pt idx="23">
                  <c:v>31.642367465033598</c:v>
                </c:pt>
                <c:pt idx="24">
                  <c:v>31.705988322694616</c:v>
                </c:pt>
                <c:pt idx="25">
                  <c:v>31.768293504985603</c:v>
                </c:pt>
                <c:pt idx="26">
                  <c:v>31.829371393920386</c:v>
                </c:pt>
                <c:pt idx="27">
                  <c:v>31.88930307280128</c:v>
                </c:pt>
                <c:pt idx="28">
                  <c:v>31.948163037737068</c:v>
                </c:pt>
                <c:pt idx="29">
                  <c:v>32.006019829533322</c:v>
                </c:pt>
                <c:pt idx="30">
                  <c:v>32.062936595979124</c:v>
                </c:pt>
                <c:pt idx="31">
                  <c:v>32.118971593156282</c:v>
                </c:pt>
                <c:pt idx="32">
                  <c:v>32.174178633213188</c:v>
                </c:pt>
                <c:pt idx="33">
                  <c:v>32.228607485038772</c:v>
                </c:pt>
                <c:pt idx="34">
                  <c:v>32.282304233414656</c:v>
                </c:pt>
                <c:pt idx="35">
                  <c:v>32.335311601491277</c:v>
                </c:pt>
                <c:pt idx="36">
                  <c:v>32.387669240806808</c:v>
                </c:pt>
                <c:pt idx="37">
                  <c:v>32.439413992529246</c:v>
                </c:pt>
                <c:pt idx="38">
                  <c:v>32.490580123139338</c:v>
                </c:pt>
                <c:pt idx="39">
                  <c:v>32.541199537372812</c:v>
                </c:pt>
                <c:pt idx="40">
                  <c:v>32.591301970895373</c:v>
                </c:pt>
                <c:pt idx="41">
                  <c:v>32.640915164885456</c:v>
                </c:pt>
                <c:pt idx="42">
                  <c:v>32.690065024440585</c:v>
                </c:pt>
                <c:pt idx="43">
                  <c:v>32.738775762497838</c:v>
                </c:pt>
                <c:pt idx="44">
                  <c:v>32.787070030762926</c:v>
                </c:pt>
                <c:pt idx="45">
                  <c:v>32.834969038970996</c:v>
                </c:pt>
                <c:pt idx="46">
                  <c:v>32.88249266365257</c:v>
                </c:pt>
                <c:pt idx="47">
                  <c:v>32.929659547447059</c:v>
                </c:pt>
                <c:pt idx="48">
                  <c:v>32.976487189891081</c:v>
                </c:pt>
                <c:pt idx="49">
                  <c:v>33.022992030507922</c:v>
                </c:pt>
                <c:pt idx="50">
                  <c:v>33.069189524935091</c:v>
                </c:pt>
                <c:pt idx="51">
                  <c:v>33.115094214749071</c:v>
                </c:pt>
                <c:pt idx="52">
                  <c:v>33.160719791576305</c:v>
                </c:pt>
                <c:pt idx="53">
                  <c:v>33.206079156018866</c:v>
                </c:pt>
                <c:pt idx="54">
                  <c:v>33.251184471868541</c:v>
                </c:pt>
                <c:pt idx="55">
                  <c:v>33.296047216034843</c:v>
                </c:pt>
                <c:pt idx="56">
                  <c:v>33.340678224570269</c:v>
                </c:pt>
                <c:pt idx="57">
                  <c:v>33.38508773513712</c:v>
                </c:pt>
                <c:pt idx="58">
                  <c:v>33.429285426227331</c:v>
                </c:pt>
                <c:pt idx="59">
                  <c:v>33.473280453415548</c:v>
                </c:pt>
                <c:pt idx="60">
                  <c:v>33.517081482899563</c:v>
                </c:pt>
                <c:pt idx="61">
                  <c:v>33.56069672255736</c:v>
                </c:pt>
                <c:pt idx="62">
                  <c:v>33.604133950728766</c:v>
                </c:pt>
                <c:pt idx="63">
                  <c:v>33.647400542910425</c:v>
                </c:pt>
                <c:pt idx="64">
                  <c:v>33.690503496534916</c:v>
                </c:pt>
                <c:pt idx="65">
                  <c:v>33.733449453989834</c:v>
                </c:pt>
                <c:pt idx="66">
                  <c:v>33.776244724018134</c:v>
                </c:pt>
                <c:pt idx="67">
                  <c:v>33.818895301628572</c:v>
                </c:pt>
                <c:pt idx="68">
                  <c:v>33.86140688663356</c:v>
                </c:pt>
                <c:pt idx="69">
                  <c:v>33.903784900921657</c:v>
                </c:pt>
                <c:pt idx="70">
                  <c:v>33.946034504562313</c:v>
                </c:pt>
                <c:pt idx="71">
                  <c:v>33.988160610832288</c:v>
                </c:pt>
                <c:pt idx="72">
                  <c:v>34.030167900245502</c:v>
                </c:pt>
                <c:pt idx="73">
                  <c:v>34.07206083366107</c:v>
                </c:pt>
                <c:pt idx="74">
                  <c:v>34.113843664538244</c:v>
                </c:pt>
                <c:pt idx="75">
                  <c:v>34.155520450400878</c:v>
                </c:pt>
                <c:pt idx="76">
                  <c:v>34.197095063569428</c:v>
                </c:pt>
                <c:pt idx="77">
                  <c:v>34.238571201213311</c:v>
                </c:pt>
                <c:pt idx="78">
                  <c:v>34.279952394772451</c:v>
                </c:pt>
                <c:pt idx="79">
                  <c:v>34.321242018792773</c:v>
                </c:pt>
                <c:pt idx="80">
                  <c:v>34.362443299217063</c:v>
                </c:pt>
                <c:pt idx="81">
                  <c:v>34.403559321169062</c:v>
                </c:pt>
                <c:pt idx="82">
                  <c:v>34.444593036266092</c:v>
                </c:pt>
                <c:pt idx="83">
                  <c:v>34.485547269492322</c:v>
                </c:pt>
                <c:pt idx="84">
                  <c:v>34.526424725662835</c:v>
                </c:pt>
                <c:pt idx="85">
                  <c:v>34.567227995505959</c:v>
                </c:pt>
                <c:pt idx="86">
                  <c:v>34.607959561389357</c:v>
                </c:pt>
                <c:pt idx="87">
                  <c:v>34.648621802713762</c:v>
                </c:pt>
                <c:pt idx="88">
                  <c:v>34.689217000995889</c:v>
                </c:pt>
                <c:pt idx="89">
                  <c:v>34.729747344661178</c:v>
                </c:pt>
                <c:pt idx="90">
                  <c:v>34.770214933564802</c:v>
                </c:pt>
                <c:pt idx="91">
                  <c:v>34.810621783258718</c:v>
                </c:pt>
                <c:pt idx="92">
                  <c:v>34.850969829020727</c:v>
                </c:pt>
                <c:pt idx="93">
                  <c:v>34.891260929660639</c:v>
                </c:pt>
                <c:pt idx="94">
                  <c:v>34.931496871117602</c:v>
                </c:pt>
                <c:pt idx="95">
                  <c:v>34.971679369861498</c:v>
                </c:pt>
                <c:pt idx="96">
                  <c:v>35.011810076110528</c:v>
                </c:pt>
                <c:pt idx="97">
                  <c:v>35.051890576876289</c:v>
                </c:pt>
                <c:pt idx="98">
                  <c:v>35.091922398846805</c:v>
                </c:pt>
                <c:pt idx="99">
                  <c:v>35.131907011117292</c:v>
                </c:pt>
                <c:pt idx="100">
                  <c:v>35.171845827777766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'High T'!$E$29</c:f>
              <c:strCache>
                <c:ptCount val="1"/>
                <c:pt idx="0">
                  <c:v>N2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'High T'!$A$30:$A$130</c:f>
              <c:numCache>
                <c:formatCode>0.0000</c:formatCode>
                <c:ptCount val="101"/>
                <c:pt idx="0">
                  <c:v>298</c:v>
                </c:pt>
                <c:pt idx="1">
                  <c:v>307.02</c:v>
                </c:pt>
                <c:pt idx="2">
                  <c:v>316.03999999999996</c:v>
                </c:pt>
                <c:pt idx="3">
                  <c:v>325.05999999999995</c:v>
                </c:pt>
                <c:pt idx="4">
                  <c:v>334.07999999999993</c:v>
                </c:pt>
                <c:pt idx="5">
                  <c:v>343.09999999999991</c:v>
                </c:pt>
                <c:pt idx="6">
                  <c:v>352.11999999999989</c:v>
                </c:pt>
                <c:pt idx="7">
                  <c:v>361.13999999999987</c:v>
                </c:pt>
                <c:pt idx="8">
                  <c:v>370.15999999999985</c:v>
                </c:pt>
                <c:pt idx="9">
                  <c:v>379.17999999999984</c:v>
                </c:pt>
                <c:pt idx="10">
                  <c:v>388.19999999999982</c:v>
                </c:pt>
                <c:pt idx="11">
                  <c:v>397.2199999999998</c:v>
                </c:pt>
                <c:pt idx="12">
                  <c:v>406.23999999999978</c:v>
                </c:pt>
                <c:pt idx="13">
                  <c:v>415.25999999999976</c:v>
                </c:pt>
                <c:pt idx="14">
                  <c:v>424.27999999999975</c:v>
                </c:pt>
                <c:pt idx="15">
                  <c:v>433.29999999999973</c:v>
                </c:pt>
                <c:pt idx="16">
                  <c:v>442.31999999999971</c:v>
                </c:pt>
                <c:pt idx="17">
                  <c:v>451.33999999999969</c:v>
                </c:pt>
                <c:pt idx="18">
                  <c:v>460.35999999999967</c:v>
                </c:pt>
                <c:pt idx="19">
                  <c:v>469.37999999999965</c:v>
                </c:pt>
                <c:pt idx="20">
                  <c:v>478.39999999999964</c:v>
                </c:pt>
                <c:pt idx="21">
                  <c:v>487.41999999999962</c:v>
                </c:pt>
                <c:pt idx="22">
                  <c:v>496.4399999999996</c:v>
                </c:pt>
                <c:pt idx="23">
                  <c:v>505.45999999999958</c:v>
                </c:pt>
                <c:pt idx="24">
                  <c:v>514.47999999999956</c:v>
                </c:pt>
                <c:pt idx="25">
                  <c:v>523.49999999999955</c:v>
                </c:pt>
                <c:pt idx="26">
                  <c:v>532.51999999999953</c:v>
                </c:pt>
                <c:pt idx="27">
                  <c:v>541.53999999999951</c:v>
                </c:pt>
                <c:pt idx="28">
                  <c:v>550.55999999999949</c:v>
                </c:pt>
                <c:pt idx="29">
                  <c:v>559.57999999999947</c:v>
                </c:pt>
                <c:pt idx="30">
                  <c:v>568.59999999999945</c:v>
                </c:pt>
                <c:pt idx="31">
                  <c:v>577.61999999999944</c:v>
                </c:pt>
                <c:pt idx="32">
                  <c:v>586.63999999999942</c:v>
                </c:pt>
                <c:pt idx="33">
                  <c:v>595.6599999999994</c:v>
                </c:pt>
                <c:pt idx="34">
                  <c:v>604.67999999999938</c:v>
                </c:pt>
                <c:pt idx="35">
                  <c:v>613.69999999999936</c:v>
                </c:pt>
                <c:pt idx="36">
                  <c:v>622.71999999999935</c:v>
                </c:pt>
                <c:pt idx="37">
                  <c:v>631.73999999999933</c:v>
                </c:pt>
                <c:pt idx="38">
                  <c:v>640.75999999999931</c:v>
                </c:pt>
                <c:pt idx="39">
                  <c:v>649.77999999999929</c:v>
                </c:pt>
                <c:pt idx="40">
                  <c:v>658.79999999999927</c:v>
                </c:pt>
                <c:pt idx="41">
                  <c:v>667.81999999999925</c:v>
                </c:pt>
                <c:pt idx="42">
                  <c:v>676.83999999999924</c:v>
                </c:pt>
                <c:pt idx="43">
                  <c:v>685.85999999999922</c:v>
                </c:pt>
                <c:pt idx="44">
                  <c:v>694.8799999999992</c:v>
                </c:pt>
                <c:pt idx="45">
                  <c:v>703.89999999999918</c:v>
                </c:pt>
                <c:pt idx="46">
                  <c:v>712.91999999999916</c:v>
                </c:pt>
                <c:pt idx="47">
                  <c:v>721.93999999999915</c:v>
                </c:pt>
                <c:pt idx="48">
                  <c:v>730.95999999999913</c:v>
                </c:pt>
                <c:pt idx="49">
                  <c:v>739.97999999999911</c:v>
                </c:pt>
                <c:pt idx="50">
                  <c:v>748.99999999999909</c:v>
                </c:pt>
                <c:pt idx="51">
                  <c:v>758.01999999999907</c:v>
                </c:pt>
                <c:pt idx="52">
                  <c:v>767.03999999999905</c:v>
                </c:pt>
                <c:pt idx="53">
                  <c:v>776.05999999999904</c:v>
                </c:pt>
                <c:pt idx="54">
                  <c:v>785.07999999999902</c:v>
                </c:pt>
                <c:pt idx="55">
                  <c:v>794.099999999999</c:v>
                </c:pt>
                <c:pt idx="56">
                  <c:v>803.11999999999898</c:v>
                </c:pt>
                <c:pt idx="57">
                  <c:v>812.13999999999896</c:v>
                </c:pt>
                <c:pt idx="58">
                  <c:v>821.15999999999894</c:v>
                </c:pt>
                <c:pt idx="59">
                  <c:v>830.17999999999893</c:v>
                </c:pt>
                <c:pt idx="60">
                  <c:v>839.19999999999891</c:v>
                </c:pt>
                <c:pt idx="61">
                  <c:v>848.21999999999889</c:v>
                </c:pt>
                <c:pt idx="62">
                  <c:v>857.23999999999887</c:v>
                </c:pt>
                <c:pt idx="63">
                  <c:v>866.25999999999885</c:v>
                </c:pt>
                <c:pt idx="64">
                  <c:v>875.27999999999884</c:v>
                </c:pt>
                <c:pt idx="65">
                  <c:v>884.29999999999882</c:v>
                </c:pt>
                <c:pt idx="66">
                  <c:v>893.3199999999988</c:v>
                </c:pt>
                <c:pt idx="67">
                  <c:v>902.33999999999878</c:v>
                </c:pt>
                <c:pt idx="68">
                  <c:v>911.35999999999876</c:v>
                </c:pt>
                <c:pt idx="69">
                  <c:v>920.37999999999874</c:v>
                </c:pt>
                <c:pt idx="70">
                  <c:v>929.39999999999873</c:v>
                </c:pt>
                <c:pt idx="71">
                  <c:v>938.41999999999871</c:v>
                </c:pt>
                <c:pt idx="72">
                  <c:v>947.43999999999869</c:v>
                </c:pt>
                <c:pt idx="73">
                  <c:v>956.45999999999867</c:v>
                </c:pt>
                <c:pt idx="74">
                  <c:v>965.47999999999865</c:v>
                </c:pt>
                <c:pt idx="75">
                  <c:v>974.49999999999864</c:v>
                </c:pt>
                <c:pt idx="76">
                  <c:v>983.51999999999862</c:v>
                </c:pt>
                <c:pt idx="77">
                  <c:v>992.5399999999986</c:v>
                </c:pt>
                <c:pt idx="78">
                  <c:v>1001.5599999999986</c:v>
                </c:pt>
                <c:pt idx="79">
                  <c:v>1010.5799999999986</c:v>
                </c:pt>
                <c:pt idx="80">
                  <c:v>1019.5999999999985</c:v>
                </c:pt>
                <c:pt idx="81">
                  <c:v>1028.6199999999985</c:v>
                </c:pt>
                <c:pt idx="82">
                  <c:v>1037.6399999999985</c:v>
                </c:pt>
                <c:pt idx="83">
                  <c:v>1046.6599999999985</c:v>
                </c:pt>
                <c:pt idx="84">
                  <c:v>1055.6799999999985</c:v>
                </c:pt>
                <c:pt idx="85">
                  <c:v>1064.6999999999985</c:v>
                </c:pt>
                <c:pt idx="86">
                  <c:v>1073.7199999999984</c:v>
                </c:pt>
                <c:pt idx="87">
                  <c:v>1082.7399999999984</c:v>
                </c:pt>
                <c:pt idx="88">
                  <c:v>1091.7599999999984</c:v>
                </c:pt>
                <c:pt idx="89">
                  <c:v>1100.7799999999984</c:v>
                </c:pt>
                <c:pt idx="90">
                  <c:v>1109.7999999999984</c:v>
                </c:pt>
                <c:pt idx="91">
                  <c:v>1118.8199999999983</c:v>
                </c:pt>
                <c:pt idx="92">
                  <c:v>1127.8399999999983</c:v>
                </c:pt>
                <c:pt idx="93">
                  <c:v>1136.8599999999983</c:v>
                </c:pt>
                <c:pt idx="94">
                  <c:v>1145.8799999999983</c:v>
                </c:pt>
                <c:pt idx="95">
                  <c:v>1154.8999999999983</c:v>
                </c:pt>
                <c:pt idx="96">
                  <c:v>1163.9199999999983</c:v>
                </c:pt>
                <c:pt idx="97">
                  <c:v>1172.9399999999982</c:v>
                </c:pt>
                <c:pt idx="98">
                  <c:v>1181.9599999999982</c:v>
                </c:pt>
                <c:pt idx="99">
                  <c:v>1190.9799999999982</c:v>
                </c:pt>
                <c:pt idx="100">
                  <c:v>1199.9999999999982</c:v>
                </c:pt>
              </c:numCache>
            </c:numRef>
          </c:xVal>
          <c:yVal>
            <c:numRef>
              <c:f>'High T'!$E$30:$E$130</c:f>
              <c:numCache>
                <c:formatCode>0.0000</c:formatCode>
                <c:ptCount val="101"/>
                <c:pt idx="0">
                  <c:v>29.113607831692086</c:v>
                </c:pt>
                <c:pt idx="1">
                  <c:v>29.136397198418255</c:v>
                </c:pt>
                <c:pt idx="2">
                  <c:v>29.161016319260156</c:v>
                </c:pt>
                <c:pt idx="3">
                  <c:v>29.187264946248551</c:v>
                </c:pt>
                <c:pt idx="4">
                  <c:v>29.214969494184807</c:v>
                </c:pt>
                <c:pt idx="5">
                  <c:v>29.243978891238548</c:v>
                </c:pt>
                <c:pt idx="6">
                  <c:v>29.274161163837036</c:v>
                </c:pt>
                <c:pt idx="7">
                  <c:v>29.305400611009389</c:v>
                </c:pt>
                <c:pt idx="8">
                  <c:v>29.337595454713721</c:v>
                </c:pt>
                <c:pt idx="9">
                  <c:v>29.370655876670735</c:v>
                </c:pt>
                <c:pt idx="10">
                  <c:v>29.40450237071483</c:v>
                </c:pt>
                <c:pt idx="11">
                  <c:v>29.439064354011922</c:v>
                </c:pt>
                <c:pt idx="12">
                  <c:v>29.47427899168478</c:v>
                </c:pt>
                <c:pt idx="13">
                  <c:v>29.510090198174268</c:v>
                </c:pt>
                <c:pt idx="14">
                  <c:v>29.546447785604769</c:v>
                </c:pt>
                <c:pt idx="15">
                  <c:v>29.583306734933053</c:v>
                </c:pt>
                <c:pt idx="16">
                  <c:v>29.620626570058374</c:v>
                </c:pt>
                <c:pt idx="17">
                  <c:v>29.658370818600574</c:v>
                </c:pt>
                <c:pt idx="18">
                  <c:v>29.696506545897108</c:v>
                </c:pt>
                <c:pt idx="19">
                  <c:v>29.735003951073178</c:v>
                </c:pt>
                <c:pt idx="20">
                  <c:v>29.773836015912089</c:v>
                </c:pt>
                <c:pt idx="21">
                  <c:v>29.812978198782872</c:v>
                </c:pt>
                <c:pt idx="22">
                  <c:v>29.852408167136552</c:v>
                </c:pt>
                <c:pt idx="23">
                  <c:v>29.892105563114956</c:v>
                </c:pt>
                <c:pt idx="24">
                  <c:v>29.932051797669317</c:v>
                </c:pt>
                <c:pt idx="25">
                  <c:v>29.97222986929328</c:v>
                </c:pt>
                <c:pt idx="26">
                  <c:v>30.012624204063719</c:v>
                </c:pt>
                <c:pt idx="27">
                  <c:v>30.05322051417404</c:v>
                </c:pt>
                <c:pt idx="28">
                  <c:v>30.094005672556634</c:v>
                </c:pt>
                <c:pt idx="29">
                  <c:v>30.134967601536502</c:v>
                </c:pt>
                <c:pt idx="30">
                  <c:v>30.176095173749932</c:v>
                </c:pt>
                <c:pt idx="31">
                  <c:v>30.21737812380805</c:v>
                </c:pt>
                <c:pt idx="32">
                  <c:v>30.258806969393969</c:v>
                </c:pt>
                <c:pt idx="33">
                  <c:v>30.300372940659418</c:v>
                </c:pt>
                <c:pt idx="34">
                  <c:v>30.342067916938028</c:v>
                </c:pt>
                <c:pt idx="35">
                  <c:v>30.383884369921358</c:v>
                </c:pt>
                <c:pt idx="36">
                  <c:v>30.42581531255421</c:v>
                </c:pt>
                <c:pt idx="37">
                  <c:v>30.467854253000834</c:v>
                </c:pt>
                <c:pt idx="38">
                  <c:v>30.509995153114826</c:v>
                </c:pt>
                <c:pt idx="39">
                  <c:v>30.552232390916327</c:v>
                </c:pt>
                <c:pt idx="40">
                  <c:v>30.594560726640456</c:v>
                </c:pt>
                <c:pt idx="41">
                  <c:v>30.636975271973832</c:v>
                </c:pt>
                <c:pt idx="42">
                  <c:v>30.679471462141567</c:v>
                </c:pt>
                <c:pt idx="43">
                  <c:v>30.722045030546809</c:v>
                </c:pt>
                <c:pt idx="44">
                  <c:v>30.764691985699567</c:v>
                </c:pt>
                <c:pt idx="45">
                  <c:v>30.807408590201579</c:v>
                </c:pt>
                <c:pt idx="46">
                  <c:v>30.850191341580512</c:v>
                </c:pt>
                <c:pt idx="47">
                  <c:v>30.893036954789764</c:v>
                </c:pt>
                <c:pt idx="48">
                  <c:v>30.935942346210553</c:v>
                </c:pt>
                <c:pt idx="49">
                  <c:v>30.978904619010581</c:v>
                </c:pt>
                <c:pt idx="50">
                  <c:v>31.021921049729489</c:v>
                </c:pt>
                <c:pt idx="51">
                  <c:v>31.06498907597496</c:v>
                </c:pt>
                <c:pt idx="52">
                  <c:v>31.108106285125576</c:v>
                </c:pt>
                <c:pt idx="53">
                  <c:v>31.151270403947503</c:v>
                </c:pt>
                <c:pt idx="54">
                  <c:v>31.194479289041308</c:v>
                </c:pt>
                <c:pt idx="55">
                  <c:v>31.237730918044075</c:v>
                </c:pt>
                <c:pt idx="56">
                  <c:v>31.28102338151924</c:v>
                </c:pt>
                <c:pt idx="57">
                  <c:v>31.32435487547345</c:v>
                </c:pt>
                <c:pt idx="58">
                  <c:v>31.367723694445573</c:v>
                </c:pt>
                <c:pt idx="59">
                  <c:v>31.411128225118485</c:v>
                </c:pt>
                <c:pt idx="60">
                  <c:v>31.454566940408878</c:v>
                </c:pt>
                <c:pt idx="61">
                  <c:v>31.498038393994644</c:v>
                </c:pt>
                <c:pt idx="62">
                  <c:v>31.541541215243203</c:v>
                </c:pt>
                <c:pt idx="63">
                  <c:v>31.58507410450758</c:v>
                </c:pt>
                <c:pt idx="64">
                  <c:v>31.628635828760011</c:v>
                </c:pt>
                <c:pt idx="65">
                  <c:v>31.672225217535704</c:v>
                </c:pt>
                <c:pt idx="66">
                  <c:v>31.715841159161908</c:v>
                </c:pt>
                <c:pt idx="67">
                  <c:v>31.759482597249406</c:v>
                </c:pt>
                <c:pt idx="68">
                  <c:v>31.803148527425968</c:v>
                </c:pt>
                <c:pt idx="69">
                  <c:v>31.846837994292741</c:v>
                </c:pt>
                <c:pt idx="70">
                  <c:v>31.89055008858637</c:v>
                </c:pt>
                <c:pt idx="71">
                  <c:v>31.93428394453122</c:v>
                </c:pt>
                <c:pt idx="72">
                  <c:v>31.978038737367125</c:v>
                </c:pt>
                <c:pt idx="73">
                  <c:v>32.021813681039625</c:v>
                </c:pt>
                <c:pt idx="74">
                  <c:v>32.065608026040472</c:v>
                </c:pt>
                <c:pt idx="75">
                  <c:v>32.1094210573875</c:v>
                </c:pt>
                <c:pt idx="76">
                  <c:v>32.153252092733482</c:v>
                </c:pt>
                <c:pt idx="77">
                  <c:v>32.197100480594827</c:v>
                </c:pt>
                <c:pt idx="78">
                  <c:v>32.240965598691361</c:v>
                </c:pt>
                <c:pt idx="79">
                  <c:v>32.284846852389457</c:v>
                </c:pt>
                <c:pt idx="80">
                  <c:v>32.328743673241036</c:v>
                </c:pt>
                <c:pt idx="81">
                  <c:v>32.37265551761196</c:v>
                </c:pt>
                <c:pt idx="82">
                  <c:v>32.416581865393454</c:v>
                </c:pt>
                <c:pt idx="83">
                  <c:v>32.460522218790942</c:v>
                </c:pt>
                <c:pt idx="84">
                  <c:v>32.504476101185041</c:v>
                </c:pt>
                <c:pt idx="85">
                  <c:v>32.548443056059732</c:v>
                </c:pt>
                <c:pt idx="86">
                  <c:v>32.592422645993409</c:v>
                </c:pt>
                <c:pt idx="87">
                  <c:v>32.636414451708404</c:v>
                </c:pt>
                <c:pt idx="88">
                  <c:v>32.680418071175339</c:v>
                </c:pt>
                <c:pt idx="89">
                  <c:v>32.724433118768594</c:v>
                </c:pt>
                <c:pt idx="90">
                  <c:v>32.768459224469623</c:v>
                </c:pt>
                <c:pt idx="91">
                  <c:v>32.812496033115103</c:v>
                </c:pt>
                <c:pt idx="92">
                  <c:v>32.856543203686911</c:v>
                </c:pt>
                <c:pt idx="93">
                  <c:v>32.900600408641459</c:v>
                </c:pt>
                <c:pt idx="94">
                  <c:v>32.944667333275831</c:v>
                </c:pt>
                <c:pt idx="95">
                  <c:v>32.988743675128362</c:v>
                </c:pt>
                <c:pt idx="96">
                  <c:v>33.032829143411703</c:v>
                </c:pt>
                <c:pt idx="97">
                  <c:v>33.076923458476237</c:v>
                </c:pt>
                <c:pt idx="98">
                  <c:v>33.121026351302049</c:v>
                </c:pt>
                <c:pt idx="99">
                  <c:v>33.16513756301773</c:v>
                </c:pt>
                <c:pt idx="100">
                  <c:v>33.209256844444432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1388608"/>
        <c:axId val="401389168"/>
      </c:scatterChart>
      <c:valAx>
        <c:axId val="401388608"/>
        <c:scaling>
          <c:orientation val="minMax"/>
          <c:min val="100"/>
        </c:scaling>
        <c:delete val="0"/>
        <c:axPos val="b"/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 (K)</a:t>
                </a:r>
              </a:p>
            </c:rich>
          </c:tx>
          <c:layout>
            <c:manualLayout>
              <c:xMode val="edge"/>
              <c:yMode val="edge"/>
              <c:x val="0.44251968503937006"/>
              <c:y val="0.940093576129236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1389168"/>
        <c:crosses val="autoZero"/>
        <c:crossBetween val="midCat"/>
      </c:valAx>
      <c:valAx>
        <c:axId val="40138916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Cp (kJ/kmole-K)</a:t>
                </a:r>
              </a:p>
            </c:rich>
          </c:tx>
          <c:layout>
            <c:manualLayout>
              <c:xMode val="edge"/>
              <c:yMode val="edge"/>
              <c:x val="2.5196850393700787E-2"/>
              <c:y val="0.4301081720852715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138860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346456692913389"/>
          <c:y val="0.4408608763874034"/>
          <c:w val="0.10393700787401575"/>
          <c:h val="0.136712954698532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13</xdr:row>
      <xdr:rowOff>76200</xdr:rowOff>
    </xdr:from>
    <xdr:to>
      <xdr:col>15</xdr:col>
      <xdr:colOff>352425</xdr:colOff>
      <xdr:row>51</xdr:row>
      <xdr:rowOff>9525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6</xdr:row>
      <xdr:rowOff>171450</xdr:rowOff>
    </xdr:from>
    <xdr:to>
      <xdr:col>15</xdr:col>
      <xdr:colOff>38100</xdr:colOff>
      <xdr:row>40</xdr:row>
      <xdr:rowOff>66675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0"/>
  <sheetViews>
    <sheetView tabSelected="1" workbookViewId="0">
      <selection activeCell="B31" sqref="B31"/>
    </sheetView>
  </sheetViews>
  <sheetFormatPr defaultRowHeight="12.75" x14ac:dyDescent="0.2"/>
  <cols>
    <col min="1" max="1" width="12" customWidth="1"/>
    <col min="2" max="5" width="17.42578125" customWidth="1"/>
    <col min="6" max="6" width="15.42578125" customWidth="1"/>
    <col min="7" max="7" width="19.140625" customWidth="1"/>
    <col min="8" max="8" width="11.5703125" bestFit="1" customWidth="1"/>
    <col min="9" max="9" width="9" customWidth="1"/>
  </cols>
  <sheetData>
    <row r="1" spans="1:7" ht="15.75" x14ac:dyDescent="0.25">
      <c r="A1" s="1" t="s">
        <v>22</v>
      </c>
    </row>
    <row r="2" spans="1:7" ht="15.75" x14ac:dyDescent="0.25">
      <c r="A2" s="1"/>
    </row>
    <row r="3" spans="1:7" ht="15.75" x14ac:dyDescent="0.25">
      <c r="A3" s="1" t="s">
        <v>27</v>
      </c>
    </row>
    <row r="4" spans="1:7" ht="18.75" x14ac:dyDescent="0.35">
      <c r="A4" s="1" t="s">
        <v>28</v>
      </c>
    </row>
    <row r="6" spans="1:7" ht="18" x14ac:dyDescent="0.25">
      <c r="A6" s="17" t="s">
        <v>0</v>
      </c>
      <c r="B6" s="17" t="s">
        <v>1</v>
      </c>
      <c r="C6" s="17" t="s">
        <v>23</v>
      </c>
      <c r="D6" s="18"/>
      <c r="E6" s="19" t="s">
        <v>26</v>
      </c>
      <c r="F6" s="19" t="s">
        <v>25</v>
      </c>
      <c r="G6" s="19" t="s">
        <v>9</v>
      </c>
    </row>
    <row r="7" spans="1:7" ht="15.75" x14ac:dyDescent="0.25">
      <c r="A7" s="17">
        <v>298</v>
      </c>
      <c r="B7" s="17">
        <v>1800</v>
      </c>
      <c r="C7" s="17">
        <v>8.3140000000000001</v>
      </c>
      <c r="D7" s="18"/>
      <c r="E7" s="20">
        <f>A14*3+A21*4+A28*1.25+A35*23.51</f>
        <v>1700052.8759743753</v>
      </c>
      <c r="F7" s="20">
        <f>(3*-393509+4*-241818-1*(-104680)-5*0)</f>
        <v>-2043119</v>
      </c>
      <c r="G7" s="20">
        <f>E7+F7</f>
        <v>-343066.12402562471</v>
      </c>
    </row>
    <row r="9" spans="1:7" s="3" customFormat="1" ht="16.5" thickBot="1" x14ac:dyDescent="0.3">
      <c r="A9" s="35" t="s">
        <v>4</v>
      </c>
      <c r="B9" s="36"/>
      <c r="C9" s="36"/>
      <c r="D9" s="36"/>
      <c r="E9" s="37"/>
    </row>
    <row r="10" spans="1:7" s="3" customFormat="1" ht="16.5" thickTop="1" x14ac:dyDescent="0.25">
      <c r="A10" s="21" t="s">
        <v>14</v>
      </c>
      <c r="B10" s="22" t="s">
        <v>15</v>
      </c>
      <c r="C10" s="22" t="s">
        <v>16</v>
      </c>
      <c r="D10" s="22" t="s">
        <v>17</v>
      </c>
      <c r="E10" s="23" t="s">
        <v>10</v>
      </c>
    </row>
    <row r="11" spans="1:7" s="3" customFormat="1" ht="15.75" x14ac:dyDescent="0.25">
      <c r="A11" s="21">
        <v>5.4569999999999999</v>
      </c>
      <c r="B11" s="34">
        <v>1.0449999999999999E-3</v>
      </c>
      <c r="C11" s="22">
        <v>0</v>
      </c>
      <c r="D11" s="34">
        <v>-115700</v>
      </c>
      <c r="E11" s="23">
        <v>44</v>
      </c>
    </row>
    <row r="12" spans="1:7" s="1" customFormat="1" ht="15.75" x14ac:dyDescent="0.25">
      <c r="A12" s="28"/>
      <c r="B12" s="29"/>
      <c r="C12" s="29"/>
      <c r="D12" s="29"/>
      <c r="E12" s="30"/>
    </row>
    <row r="13" spans="1:7" s="1" customFormat="1" ht="15.75" x14ac:dyDescent="0.25">
      <c r="A13" s="31" t="s">
        <v>2</v>
      </c>
      <c r="B13" s="32"/>
      <c r="C13" s="32"/>
      <c r="D13" s="32"/>
      <c r="E13" s="30"/>
    </row>
    <row r="14" spans="1:7" s="1" customFormat="1" ht="15.75" x14ac:dyDescent="0.25">
      <c r="A14" s="25">
        <f>(A11*($B$7-$A$7) + B11*($B$7^2-$A$7^2)/2 +C11*($B$7^3-$A$7^3)/3 - D11*(1/$B$7-1/$A$7))*$C$7</f>
        <v>79140.439343191159</v>
      </c>
      <c r="B14" s="26" t="s">
        <v>24</v>
      </c>
      <c r="C14" s="26"/>
      <c r="D14" s="26"/>
      <c r="E14" s="33"/>
    </row>
    <row r="15" spans="1:7" s="1" customFormat="1" ht="15.75" customHeight="1" x14ac:dyDescent="0.25"/>
    <row r="16" spans="1:7" s="3" customFormat="1" ht="16.5" thickBot="1" x14ac:dyDescent="0.3">
      <c r="A16" s="35" t="s">
        <v>3</v>
      </c>
      <c r="B16" s="36"/>
      <c r="C16" s="36"/>
      <c r="D16" s="36"/>
      <c r="E16" s="37"/>
    </row>
    <row r="17" spans="1:5" s="3" customFormat="1" ht="16.5" thickTop="1" x14ac:dyDescent="0.25">
      <c r="A17" s="21" t="s">
        <v>14</v>
      </c>
      <c r="B17" s="22" t="s">
        <v>15</v>
      </c>
      <c r="C17" s="22" t="s">
        <v>16</v>
      </c>
      <c r="D17" s="22" t="s">
        <v>17</v>
      </c>
      <c r="E17" s="23" t="s">
        <v>10</v>
      </c>
    </row>
    <row r="18" spans="1:5" s="3" customFormat="1" ht="15.75" x14ac:dyDescent="0.25">
      <c r="A18" s="21">
        <v>3.47</v>
      </c>
      <c r="B18" s="34">
        <v>1.4499999999999999E-3</v>
      </c>
      <c r="C18" s="22">
        <v>0</v>
      </c>
      <c r="D18" s="34">
        <v>12100</v>
      </c>
      <c r="E18" s="23">
        <v>18</v>
      </c>
    </row>
    <row r="19" spans="1:5" s="3" customFormat="1" ht="15.75" x14ac:dyDescent="0.25">
      <c r="A19" s="21"/>
      <c r="B19" s="22"/>
      <c r="C19" s="22"/>
      <c r="D19" s="22"/>
      <c r="E19" s="23"/>
    </row>
    <row r="20" spans="1:5" s="1" customFormat="1" ht="15.75" x14ac:dyDescent="0.25">
      <c r="A20" s="40" t="s">
        <v>2</v>
      </c>
      <c r="B20" s="41"/>
      <c r="C20" s="41"/>
      <c r="D20" s="41"/>
      <c r="E20" s="24"/>
    </row>
    <row r="21" spans="1:5" s="1" customFormat="1" ht="15.75" x14ac:dyDescent="0.25">
      <c r="A21" s="25">
        <f>(A18*($B$7-$A$7) + B18*($B$7^2-$A$7^2)/2 +C18*($B$7^3-$A$7^3)/3 - D18*(1/$B$7-1/$A$7))*$C$7</f>
        <v>62608.069053039078</v>
      </c>
      <c r="B21" s="26" t="s">
        <v>24</v>
      </c>
      <c r="C21" s="26"/>
      <c r="D21" s="26"/>
      <c r="E21" s="27"/>
    </row>
    <row r="22" spans="1:5" s="1" customFormat="1" ht="15.75" x14ac:dyDescent="0.25"/>
    <row r="23" spans="1:5" s="3" customFormat="1" ht="16.5" thickBot="1" x14ac:dyDescent="0.3">
      <c r="A23" s="35" t="s">
        <v>5</v>
      </c>
      <c r="B23" s="36"/>
      <c r="C23" s="36"/>
      <c r="D23" s="36"/>
      <c r="E23" s="37"/>
    </row>
    <row r="24" spans="1:5" s="3" customFormat="1" ht="16.5" thickTop="1" x14ac:dyDescent="0.25">
      <c r="A24" s="21" t="s">
        <v>14</v>
      </c>
      <c r="B24" s="22" t="s">
        <v>15</v>
      </c>
      <c r="C24" s="22" t="s">
        <v>16</v>
      </c>
      <c r="D24" s="22" t="s">
        <v>17</v>
      </c>
      <c r="E24" s="23" t="s">
        <v>10</v>
      </c>
    </row>
    <row r="25" spans="1:5" s="3" customFormat="1" ht="15.75" x14ac:dyDescent="0.25">
      <c r="A25" s="21">
        <v>3.6389999999999998</v>
      </c>
      <c r="B25" s="34">
        <v>5.0600000000000005E-4</v>
      </c>
      <c r="C25" s="22">
        <v>0</v>
      </c>
      <c r="D25" s="34">
        <v>-22700</v>
      </c>
      <c r="E25" s="23">
        <v>32</v>
      </c>
    </row>
    <row r="26" spans="1:5" s="3" customFormat="1" ht="15.75" x14ac:dyDescent="0.25">
      <c r="A26" s="21"/>
      <c r="B26" s="22"/>
      <c r="C26" s="22"/>
      <c r="D26" s="22"/>
      <c r="E26" s="23"/>
    </row>
    <row r="27" spans="1:5" s="1" customFormat="1" ht="15.75" x14ac:dyDescent="0.25">
      <c r="A27" s="40" t="s">
        <v>2</v>
      </c>
      <c r="B27" s="41"/>
      <c r="C27" s="41"/>
      <c r="D27" s="41"/>
      <c r="E27" s="24"/>
    </row>
    <row r="28" spans="1:5" s="1" customFormat="1" ht="15.75" x14ac:dyDescent="0.25">
      <c r="A28" s="25">
        <f>(A25*($B$7-$A$7) + B25*($B$7^2-$A$7^2)/2 +C25*($B$7^3-$A$7^3)/3 - D25*(1/$B$7-1/$A$7))*$C$7</f>
        <v>51542.370321309099</v>
      </c>
      <c r="B28" s="26" t="s">
        <v>24</v>
      </c>
      <c r="C28" s="26"/>
      <c r="D28" s="26"/>
      <c r="E28" s="27"/>
    </row>
    <row r="29" spans="1:5" s="1" customFormat="1" ht="15.75" x14ac:dyDescent="0.25"/>
    <row r="30" spans="1:5" s="3" customFormat="1" ht="16.5" thickBot="1" x14ac:dyDescent="0.3">
      <c r="A30" s="35" t="s">
        <v>6</v>
      </c>
      <c r="B30" s="36"/>
      <c r="C30" s="36"/>
      <c r="D30" s="36"/>
      <c r="E30" s="37"/>
    </row>
    <row r="31" spans="1:5" s="3" customFormat="1" ht="16.5" thickTop="1" x14ac:dyDescent="0.25">
      <c r="A31" s="21" t="s">
        <v>14</v>
      </c>
      <c r="B31" s="22" t="s">
        <v>15</v>
      </c>
      <c r="C31" s="22" t="s">
        <v>16</v>
      </c>
      <c r="D31" s="22" t="s">
        <v>17</v>
      </c>
      <c r="E31" s="23" t="s">
        <v>10</v>
      </c>
    </row>
    <row r="32" spans="1:5" s="3" customFormat="1" ht="15.75" x14ac:dyDescent="0.25">
      <c r="A32" s="21">
        <v>3.28</v>
      </c>
      <c r="B32" s="34">
        <v>5.9299999999999999E-4</v>
      </c>
      <c r="C32" s="22">
        <v>0</v>
      </c>
      <c r="D32" s="34">
        <v>4000</v>
      </c>
      <c r="E32" s="23">
        <v>28</v>
      </c>
    </row>
    <row r="33" spans="1:5" s="3" customFormat="1" ht="15.75" x14ac:dyDescent="0.25">
      <c r="A33" s="21"/>
      <c r="B33" s="22"/>
      <c r="C33" s="22"/>
      <c r="D33" s="22"/>
      <c r="E33" s="23"/>
    </row>
    <row r="34" spans="1:5" s="1" customFormat="1" ht="15.75" x14ac:dyDescent="0.25">
      <c r="A34" s="40" t="s">
        <v>2</v>
      </c>
      <c r="B34" s="41"/>
      <c r="C34" s="41"/>
      <c r="D34" s="41"/>
      <c r="E34" s="24"/>
    </row>
    <row r="35" spans="1:5" s="1" customFormat="1" ht="15.75" x14ac:dyDescent="0.25">
      <c r="A35" s="25">
        <f>(A32*($B$7-$A$7) + B32*($B$7^2-$A$7^2)/2 +C32*($B$7^3-$A$7^3)/3 - D32*(1/$B$7-1/$A$7))*$C$7</f>
        <v>48820.558010676687</v>
      </c>
      <c r="B35" s="26" t="s">
        <v>24</v>
      </c>
      <c r="C35" s="26"/>
      <c r="D35" s="26"/>
      <c r="E35" s="27"/>
    </row>
    <row r="38" spans="1:5" ht="15.75" x14ac:dyDescent="0.2">
      <c r="A38" s="38" t="s">
        <v>21</v>
      </c>
      <c r="B38" s="39"/>
      <c r="C38" s="39"/>
    </row>
    <row r="39" spans="1:5" s="13" customFormat="1" ht="15.75" x14ac:dyDescent="0.2">
      <c r="A39" s="12" t="s">
        <v>11</v>
      </c>
      <c r="B39" s="12" t="s">
        <v>13</v>
      </c>
      <c r="C39" s="12" t="s">
        <v>12</v>
      </c>
      <c r="D39" s="12" t="s">
        <v>5</v>
      </c>
      <c r="E39" s="12" t="s">
        <v>6</v>
      </c>
    </row>
    <row r="40" spans="1:5" x14ac:dyDescent="0.2">
      <c r="A40" s="11">
        <f>A7</f>
        <v>298</v>
      </c>
      <c r="B40" s="11">
        <f>($A$11+$B$11*A40+$C$11*A40^2+$D$11/A40^2)*$C$7</f>
        <v>37.126505877606405</v>
      </c>
      <c r="C40" s="11">
        <f>($A$18 + $B$18*A40 +$C$18*A40^2 + $D$18/A40^2)*$C$7</f>
        <v>33.574884497968569</v>
      </c>
      <c r="D40" s="11">
        <f>($A$25 + $B$25*A40 +$C$25*C40^2 + $D$25/A40^2)*$C$7</f>
        <v>29.383080099447408</v>
      </c>
      <c r="E40" s="11">
        <f>($A$32 + $B$32*A40 +$C$32*A40^2 + $D$32/A40^2)*$C$7</f>
        <v>29.113607831692086</v>
      </c>
    </row>
    <row r="41" spans="1:5" x14ac:dyDescent="0.2">
      <c r="A41" s="11">
        <f t="shared" ref="A41:A72" si="0">A40+($B$7-$A$7)/100</f>
        <v>313.02</v>
      </c>
      <c r="B41" s="11">
        <f t="shared" ref="B41:B104" si="1">($A$11+$B$11*A41+$C$11*A41^2+$D$11/A41^2)*$C$7</f>
        <v>38.271594995857789</v>
      </c>
      <c r="C41" s="11">
        <f t="shared" ref="C41:C104" si="2">($A$18 + $B$18*A41 +$C$18*A41^2 + $D$18/A41^2)*$C$7</f>
        <v>33.649848101303206</v>
      </c>
      <c r="D41" s="11">
        <f t="shared" ref="D41:D104" si="3">($A$25 + $B$25*A41 +$C$25*C41^2 + $D$25/A41^2)*$C$7</f>
        <v>29.645327741797129</v>
      </c>
      <c r="E41" s="11">
        <f t="shared" ref="E41:E104" si="4">($A$32 + $B$32*A41 +$C$32*A41^2 + $D$32/A41^2)*$C$7</f>
        <v>29.152582770636098</v>
      </c>
    </row>
    <row r="42" spans="1:5" x14ac:dyDescent="0.2">
      <c r="A42" s="11">
        <f t="shared" si="0"/>
        <v>328.03999999999996</v>
      </c>
      <c r="B42" s="11">
        <f t="shared" si="1"/>
        <v>39.280534970390541</v>
      </c>
      <c r="C42" s="11">
        <f t="shared" si="2"/>
        <v>33.739050292701769</v>
      </c>
      <c r="D42" s="11">
        <f t="shared" si="3"/>
        <v>29.880863322241808</v>
      </c>
      <c r="E42" s="11">
        <f t="shared" si="4"/>
        <v>29.196264680840912</v>
      </c>
    </row>
    <row r="43" spans="1:5" x14ac:dyDescent="0.2">
      <c r="A43" s="11">
        <f t="shared" si="0"/>
        <v>343.05999999999995</v>
      </c>
      <c r="B43" s="11">
        <f t="shared" si="1"/>
        <v>40.176639237895614</v>
      </c>
      <c r="C43" s="11">
        <f t="shared" si="2"/>
        <v>33.840052934014203</v>
      </c>
      <c r="D43" s="11">
        <f t="shared" si="3"/>
        <v>30.094260868550549</v>
      </c>
      <c r="E43" s="11">
        <f t="shared" si="4"/>
        <v>29.24384756622387</v>
      </c>
    </row>
    <row r="44" spans="1:5" x14ac:dyDescent="0.2">
      <c r="A44" s="11">
        <f t="shared" si="0"/>
        <v>358.07999999999993</v>
      </c>
      <c r="B44" s="11">
        <f t="shared" si="1"/>
        <v>40.978436670343392</v>
      </c>
      <c r="C44" s="11">
        <f t="shared" si="2"/>
        <v>33.950918260756133</v>
      </c>
      <c r="D44" s="11">
        <f t="shared" si="3"/>
        <v>30.289155690954352</v>
      </c>
      <c r="E44" s="11">
        <f t="shared" si="4"/>
        <v>29.294690843484339</v>
      </c>
    </row>
    <row r="45" spans="1:5" x14ac:dyDescent="0.2">
      <c r="A45" s="11">
        <f t="shared" si="0"/>
        <v>373.09999999999991</v>
      </c>
      <c r="B45" s="11">
        <f t="shared" si="1"/>
        <v>41.700803282540463</v>
      </c>
      <c r="C45" s="11">
        <f t="shared" si="2"/>
        <v>34.070090527213146</v>
      </c>
      <c r="D45" s="11">
        <f t="shared" si="3"/>
        <v>30.468466419843114</v>
      </c>
      <c r="E45" s="11">
        <f t="shared" si="4"/>
        <v>29.34828021651839</v>
      </c>
    </row>
    <row r="46" spans="1:5" x14ac:dyDescent="0.2">
      <c r="A46" s="11">
        <f t="shared" si="0"/>
        <v>388.11999999999989</v>
      </c>
      <c r="B46" s="11">
        <f t="shared" si="1"/>
        <v>42.35579351944471</v>
      </c>
      <c r="C46" s="11">
        <f t="shared" si="2"/>
        <v>34.196309069737929</v>
      </c>
      <c r="D46" s="11">
        <f t="shared" si="3"/>
        <v>30.634558101893955</v>
      </c>
      <c r="E46" s="11">
        <f t="shared" si="4"/>
        <v>29.404198937012865</v>
      </c>
    </row>
    <row r="47" spans="1:5" x14ac:dyDescent="0.2">
      <c r="A47" s="11">
        <f t="shared" si="0"/>
        <v>403.13999999999987</v>
      </c>
      <c r="B47" s="11">
        <f t="shared" si="1"/>
        <v>42.953258925025274</v>
      </c>
      <c r="C47" s="11">
        <f t="shared" si="2"/>
        <v>34.328543605858378</v>
      </c>
      <c r="D47" s="11">
        <f t="shared" si="3"/>
        <v>30.789363581083542</v>
      </c>
      <c r="E47" s="11">
        <f t="shared" si="4"/>
        <v>29.462106415720786</v>
      </c>
    </row>
    <row r="48" spans="1:5" x14ac:dyDescent="0.2">
      <c r="A48" s="11">
        <f t="shared" si="0"/>
        <v>418.15999999999985</v>
      </c>
      <c r="B48" s="11">
        <f t="shared" si="1"/>
        <v>43.50131414590976</v>
      </c>
      <c r="C48" s="11">
        <f t="shared" si="2"/>
        <v>34.465945499237435</v>
      </c>
      <c r="D48" s="11">
        <f t="shared" si="3"/>
        <v>30.93447492723422</v>
      </c>
      <c r="E48" s="11">
        <f t="shared" si="4"/>
        <v>29.521722111704275</v>
      </c>
    </row>
    <row r="49" spans="1:5" x14ac:dyDescent="0.2">
      <c r="A49" s="11">
        <f t="shared" si="0"/>
        <v>433.17999999999984</v>
      </c>
      <c r="B49" s="11">
        <f t="shared" si="1"/>
        <v>44.006691853810167</v>
      </c>
      <c r="C49" s="11">
        <f t="shared" si="2"/>
        <v>34.60781064159756</v>
      </c>
      <c r="D49" s="11">
        <f t="shared" si="3"/>
        <v>31.071213070751032</v>
      </c>
      <c r="E49" s="11">
        <f t="shared" si="4"/>
        <v>29.58281326189638</v>
      </c>
    </row>
    <row r="50" spans="1:5" x14ac:dyDescent="0.2">
      <c r="A50" s="11">
        <f t="shared" si="0"/>
        <v>448.19999999999982</v>
      </c>
      <c r="B50" s="11">
        <f t="shared" si="1"/>
        <v>44.475015848609196</v>
      </c>
      <c r="C50" s="11">
        <f t="shared" si="2"/>
        <v>34.753550891377948</v>
      </c>
      <c r="D50" s="11">
        <f t="shared" si="3"/>
        <v>31.200681384644671</v>
      </c>
      <c r="E50" s="11">
        <f t="shared" si="4"/>
        <v>29.64518543933486</v>
      </c>
    </row>
    <row r="51" spans="1:5" x14ac:dyDescent="0.2">
      <c r="A51" s="11">
        <f t="shared" si="0"/>
        <v>463.2199999999998</v>
      </c>
      <c r="B51" s="11">
        <f t="shared" si="1"/>
        <v>44.911013209201762</v>
      </c>
      <c r="C51" s="11">
        <f t="shared" si="2"/>
        <v>34.902671886827299</v>
      </c>
      <c r="D51" s="11">
        <f t="shared" si="3"/>
        <v>31.323807307903163</v>
      </c>
      <c r="E51" s="11">
        <f t="shared" si="4"/>
        <v>29.708675218647368</v>
      </c>
    </row>
    <row r="52" spans="1:5" x14ac:dyDescent="0.2">
      <c r="A52" s="11">
        <f t="shared" si="0"/>
        <v>478.23999999999978</v>
      </c>
      <c r="B52" s="11">
        <f t="shared" si="1"/>
        <v>45.318680557461107</v>
      </c>
      <c r="C52" s="11">
        <f t="shared" si="2"/>
        <v>35.054755657983065</v>
      </c>
      <c r="D52" s="11">
        <f t="shared" si="3"/>
        <v>31.441374965993422</v>
      </c>
      <c r="E52" s="11">
        <f t="shared" si="4"/>
        <v>29.773144427945475</v>
      </c>
    </row>
    <row r="53" spans="1:5" x14ac:dyDescent="0.2">
      <c r="A53" s="11">
        <f t="shared" si="0"/>
        <v>493.25999999999976</v>
      </c>
      <c r="B53" s="11">
        <f t="shared" si="1"/>
        <v>45.701415437432253</v>
      </c>
      <c r="C53" s="11">
        <f t="shared" si="2"/>
        <v>35.209446886928689</v>
      </c>
      <c r="D53" s="11">
        <f t="shared" si="3"/>
        <v>31.554050947072952</v>
      </c>
      <c r="E53" s="11">
        <f t="shared" si="4"/>
        <v>29.838475606760888</v>
      </c>
    </row>
    <row r="54" spans="1:5" x14ac:dyDescent="0.2">
      <c r="A54" s="11">
        <f t="shared" si="0"/>
        <v>508.27999999999975</v>
      </c>
      <c r="B54" s="11">
        <f t="shared" si="1"/>
        <v>46.062120930743717</v>
      </c>
      <c r="C54" s="11">
        <f t="shared" si="2"/>
        <v>35.366441967028877</v>
      </c>
      <c r="D54" s="11">
        <f t="shared" si="3"/>
        <v>31.662404827226155</v>
      </c>
      <c r="E54" s="11">
        <f t="shared" si="4"/>
        <v>29.904568389263758</v>
      </c>
    </row>
    <row r="55" spans="1:5" x14ac:dyDescent="0.2">
      <c r="A55" s="11">
        <f t="shared" si="0"/>
        <v>523.29999999999973</v>
      </c>
      <c r="B55" s="11">
        <f t="shared" si="1"/>
        <v>46.403289562665059</v>
      </c>
      <c r="C55" s="11">
        <f t="shared" si="2"/>
        <v>35.525480227965886</v>
      </c>
      <c r="D55" s="11">
        <f t="shared" si="3"/>
        <v>31.766925632586318</v>
      </c>
      <c r="E55" s="11">
        <f t="shared" si="4"/>
        <v>29.971336603448222</v>
      </c>
    </row>
    <row r="56" spans="1:5" x14ac:dyDescent="0.2">
      <c r="A56" s="11">
        <f t="shared" si="0"/>
        <v>538.31999999999971</v>
      </c>
      <c r="B56" s="11">
        <f t="shared" si="1"/>
        <v>46.727071054886487</v>
      </c>
      <c r="C56" s="11">
        <f t="shared" si="2"/>
        <v>35.686336850098819</v>
      </c>
      <c r="D56" s="11">
        <f t="shared" si="3"/>
        <v>31.8680351322318</v>
      </c>
      <c r="E56" s="11">
        <f t="shared" si="4"/>
        <v>30.03870592877184</v>
      </c>
    </row>
    <row r="57" spans="1:5" x14ac:dyDescent="0.2">
      <c r="A57" s="11">
        <f t="shared" si="0"/>
        <v>553.33999999999969</v>
      </c>
      <c r="B57" s="11">
        <f t="shared" si="1"/>
        <v>47.035327383707873</v>
      </c>
      <c r="C57" s="11">
        <f t="shared" si="2"/>
        <v>35.848817106433479</v>
      </c>
      <c r="D57" s="11">
        <f t="shared" si="3"/>
        <v>31.966098640440972</v>
      </c>
      <c r="E57" s="11">
        <f t="shared" si="4"/>
        <v>30.106611992674541</v>
      </c>
    </row>
    <row r="58" spans="1:5" x14ac:dyDescent="0.2">
      <c r="A58" s="11">
        <f t="shared" si="0"/>
        <v>568.35999999999967</v>
      </c>
      <c r="B58" s="11">
        <f t="shared" si="1"/>
        <v>47.329677790954797</v>
      </c>
      <c r="C58" s="11">
        <f t="shared" si="2"/>
        <v>36.012751655344225</v>
      </c>
      <c r="D58" s="11">
        <f t="shared" si="3"/>
        <v>32.061433847701657</v>
      </c>
      <c r="E58" s="11">
        <f t="shared" si="4"/>
        <v>30.174998814453627</v>
      </c>
    </row>
    <row r="59" spans="1:5" x14ac:dyDescent="0.2">
      <c r="A59" s="11">
        <f t="shared" si="0"/>
        <v>583.37999999999965</v>
      </c>
      <c r="B59" s="11">
        <f t="shared" si="1"/>
        <v>47.611535789672082</v>
      </c>
      <c r="C59" s="11">
        <f t="shared" si="2"/>
        <v>36.177992670488393</v>
      </c>
      <c r="D59" s="11">
        <f t="shared" si="3"/>
        <v>32.154318081119449</v>
      </c>
      <c r="E59" s="11">
        <f t="shared" si="4"/>
        <v>30.24381752589666</v>
      </c>
    </row>
    <row r="60" spans="1:5" x14ac:dyDescent="0.2">
      <c r="A60" s="11">
        <f t="shared" si="0"/>
        <v>598.39999999999964</v>
      </c>
      <c r="B60" s="11">
        <f t="shared" si="1"/>
        <v>47.882139751322534</v>
      </c>
      <c r="C60" s="11">
        <f t="shared" si="2"/>
        <v>36.344410641972317</v>
      </c>
      <c r="D60" s="11">
        <f t="shared" si="3"/>
        <v>32.244994305536224</v>
      </c>
      <c r="E60" s="11">
        <f t="shared" si="4"/>
        <v>30.31302531381564</v>
      </c>
    </row>
    <row r="61" spans="1:5" x14ac:dyDescent="0.2">
      <c r="A61" s="11">
        <f t="shared" si="0"/>
        <v>613.41999999999962</v>
      </c>
      <c r="B61" s="11">
        <f t="shared" si="1"/>
        <v>48.142578315968599</v>
      </c>
      <c r="C61" s="11">
        <f t="shared" si="2"/>
        <v>36.511891718933789</v>
      </c>
      <c r="D61" s="11">
        <f t="shared" si="3"/>
        <v>32.333676108933126</v>
      </c>
      <c r="E61" s="11">
        <f t="shared" si="4"/>
        <v>30.382584541561911</v>
      </c>
    </row>
    <row r="62" spans="1:5" x14ac:dyDescent="0.2">
      <c r="A62" s="11">
        <f t="shared" si="0"/>
        <v>628.4399999999996</v>
      </c>
      <c r="B62" s="11">
        <f t="shared" si="1"/>
        <v>48.393811603158866</v>
      </c>
      <c r="C62" s="11">
        <f t="shared" si="2"/>
        <v>36.680335491290379</v>
      </c>
      <c r="D62" s="11">
        <f t="shared" si="3"/>
        <v>32.420551863944148</v>
      </c>
      <c r="E62" s="11">
        <f t="shared" si="4"/>
        <v>30.452462015719792</v>
      </c>
    </row>
    <row r="63" spans="1:5" x14ac:dyDescent="0.2">
      <c r="A63" s="11">
        <f t="shared" si="0"/>
        <v>643.45999999999958</v>
      </c>
      <c r="B63" s="11">
        <f t="shared" si="1"/>
        <v>48.636688998309189</v>
      </c>
      <c r="C63" s="11">
        <f t="shared" si="2"/>
        <v>36.849653129625217</v>
      </c>
      <c r="D63" s="11">
        <f t="shared" si="3"/>
        <v>32.50578821749184</v>
      </c>
      <c r="E63" s="11">
        <f t="shared" si="4"/>
        <v>30.522628371192798</v>
      </c>
    </row>
    <row r="64" spans="1:5" x14ac:dyDescent="0.2">
      <c r="A64" s="11">
        <f t="shared" si="0"/>
        <v>658.47999999999956</v>
      </c>
      <c r="B64" s="11">
        <f t="shared" si="1"/>
        <v>48.871964132178867</v>
      </c>
      <c r="C64" s="11">
        <f t="shared" si="2"/>
        <v>37.019765818621224</v>
      </c>
      <c r="D64" s="11">
        <f t="shared" si="3"/>
        <v>32.589533029716542</v>
      </c>
      <c r="E64" s="11">
        <f t="shared" si="4"/>
        <v>30.593057553330649</v>
      </c>
    </row>
    <row r="65" spans="1:5" x14ac:dyDescent="0.2">
      <c r="A65" s="11">
        <f t="shared" si="0"/>
        <v>673.49999999999955</v>
      </c>
      <c r="B65" s="11">
        <f t="shared" si="1"/>
        <v>49.100307548504205</v>
      </c>
      <c r="C65" s="11">
        <f t="shared" si="2"/>
        <v>37.190603432269647</v>
      </c>
      <c r="D65" s="11">
        <f t="shared" si="3"/>
        <v>32.671917859328829</v>
      </c>
      <c r="E65" s="11">
        <f t="shared" si="4"/>
        <v>30.6637263799817</v>
      </c>
    </row>
    <row r="66" spans="1:5" x14ac:dyDescent="0.2">
      <c r="A66" s="11">
        <f t="shared" si="0"/>
        <v>688.51999999999953</v>
      </c>
      <c r="B66" s="11">
        <f t="shared" si="1"/>
        <v>49.322317458744514</v>
      </c>
      <c r="C66" s="11">
        <f t="shared" si="2"/>
        <v>37.362103409130086</v>
      </c>
      <c r="D66" s="11">
        <f t="shared" si="3"/>
        <v>32.753060073659086</v>
      </c>
      <c r="E66" s="11">
        <f t="shared" si="4"/>
        <v>30.734614169678039</v>
      </c>
    </row>
    <row r="67" spans="1:5" x14ac:dyDescent="0.2">
      <c r="A67" s="11">
        <f t="shared" si="0"/>
        <v>703.53999999999951</v>
      </c>
      <c r="B67" s="11">
        <f t="shared" si="1"/>
        <v>49.538528907080085</v>
      </c>
      <c r="C67" s="11">
        <f t="shared" si="2"/>
        <v>37.534209793847452</v>
      </c>
      <c r="D67" s="11">
        <f t="shared" si="3"/>
        <v>32.833064646803194</v>
      </c>
      <c r="E67" s="11">
        <f t="shared" si="4"/>
        <v>30.805702424781636</v>
      </c>
    </row>
    <row r="68" spans="1:5" x14ac:dyDescent="0.2">
      <c r="A68" s="11">
        <f t="shared" si="0"/>
        <v>718.55999999999949</v>
      </c>
      <c r="B68" s="11">
        <f t="shared" si="1"/>
        <v>49.749421608663233</v>
      </c>
      <c r="C68" s="11">
        <f t="shared" si="2"/>
        <v>37.706872417421387</v>
      </c>
      <c r="D68" s="11">
        <f t="shared" si="3"/>
        <v>32.91202569746433</v>
      </c>
      <c r="E68" s="11">
        <f t="shared" si="4"/>
        <v>30.876974560498969</v>
      </c>
    </row>
    <row r="69" spans="1:5" x14ac:dyDescent="0.2">
      <c r="A69" s="11">
        <f t="shared" si="0"/>
        <v>733.57999999999947</v>
      </c>
      <c r="B69" s="11">
        <f t="shared" si="1"/>
        <v>49.955426676168322</v>
      </c>
      <c r="C69" s="11">
        <f t="shared" si="2"/>
        <v>37.880046193738139</v>
      </c>
      <c r="D69" s="11">
        <f t="shared" si="3"/>
        <v>32.990027808682321</v>
      </c>
      <c r="E69" s="11">
        <f t="shared" si="4"/>
        <v>30.948415672329631</v>
      </c>
    </row>
    <row r="70" spans="1:5" x14ac:dyDescent="0.2">
      <c r="A70" s="11">
        <f t="shared" si="0"/>
        <v>748.59999999999945</v>
      </c>
      <c r="B70" s="11">
        <f t="shared" si="1"/>
        <v>50.156932411253784</v>
      </c>
      <c r="C70" s="11">
        <f t="shared" si="2"/>
        <v>38.0536905138948</v>
      </c>
      <c r="D70" s="11">
        <f t="shared" si="3"/>
        <v>33.067147164101478</v>
      </c>
      <c r="E70" s="11">
        <f t="shared" si="4"/>
        <v>31.020012335842907</v>
      </c>
    </row>
    <row r="71" spans="1:5" x14ac:dyDescent="0.2">
      <c r="A71" s="11">
        <f t="shared" si="0"/>
        <v>763.61999999999944</v>
      </c>
      <c r="B71" s="11">
        <f t="shared" si="1"/>
        <v>50.354289306599874</v>
      </c>
      <c r="C71" s="11">
        <f t="shared" si="2"/>
        <v>38.227768723082114</v>
      </c>
      <c r="D71" s="11">
        <f t="shared" si="3"/>
        <v>33.143452529355692</v>
      </c>
      <c r="E71" s="11">
        <f t="shared" si="4"/>
        <v>31.091752433746482</v>
      </c>
    </row>
    <row r="72" spans="1:5" x14ac:dyDescent="0.2">
      <c r="A72" s="11">
        <f t="shared" si="0"/>
        <v>778.63999999999942</v>
      </c>
      <c r="B72" s="11">
        <f t="shared" si="1"/>
        <v>50.547814379146494</v>
      </c>
      <c r="C72" s="11">
        <f t="shared" si="2"/>
        <v>38.40224766741094</v>
      </c>
      <c r="D72" s="11">
        <f t="shared" si="3"/>
        <v>33.219006102236968</v>
      </c>
      <c r="E72" s="11">
        <f t="shared" si="4"/>
        <v>31.163625006077005</v>
      </c>
    </row>
    <row r="73" spans="1:5" x14ac:dyDescent="0.2">
      <c r="A73" s="11">
        <f t="shared" ref="A73:A104" si="5">A72+($B$7-$A$7)/100</f>
        <v>793.6599999999994</v>
      </c>
      <c r="B73" s="11">
        <f t="shared" si="1"/>
        <v>50.737794934809727</v>
      </c>
      <c r="C73" s="11">
        <f t="shared" si="2"/>
        <v>38.57709730019517</v>
      </c>
      <c r="D73" s="11">
        <f t="shared" si="3"/>
        <v>33.293864251321772</v>
      </c>
      <c r="E73" s="11">
        <f t="shared" si="4"/>
        <v>31.235620120045674</v>
      </c>
    </row>
    <row r="74" spans="1:5" x14ac:dyDescent="0.2">
      <c r="A74" s="11">
        <f t="shared" si="5"/>
        <v>808.67999999999938</v>
      </c>
      <c r="B74" s="11">
        <f t="shared" si="1"/>
        <v>50.924491848352034</v>
      </c>
      <c r="C74" s="11">
        <f t="shared" si="2"/>
        <v>38.752290338940192</v>
      </c>
      <c r="D74" s="11">
        <f t="shared" si="3"/>
        <v>33.368078159471871</v>
      </c>
      <c r="E74" s="11">
        <f t="shared" si="4"/>
        <v>31.307728756646007</v>
      </c>
    </row>
    <row r="75" spans="1:5" x14ac:dyDescent="0.2">
      <c r="A75" s="11">
        <f t="shared" si="5"/>
        <v>823.69999999999936</v>
      </c>
      <c r="B75" s="11">
        <f t="shared" si="1"/>
        <v>51.108142428477215</v>
      </c>
      <c r="C75" s="11">
        <f t="shared" si="2"/>
        <v>38.927801965708944</v>
      </c>
      <c r="D75" s="11">
        <f t="shared" si="3"/>
        <v>33.441694385957582</v>
      </c>
      <c r="E75" s="11">
        <f t="shared" si="4"/>
        <v>31.379942711601302</v>
      </c>
    </row>
    <row r="76" spans="1:5" x14ac:dyDescent="0.2">
      <c r="A76" s="11">
        <f t="shared" si="5"/>
        <v>838.71999999999935</v>
      </c>
      <c r="B76" s="11">
        <f t="shared" si="1"/>
        <v>51.288962927030923</v>
      </c>
      <c r="C76" s="11">
        <f t="shared" si="2"/>
        <v>39.103609564707732</v>
      </c>
      <c r="D76" s="11">
        <f t="shared" si="3"/>
        <v>33.514755358755551</v>
      </c>
      <c r="E76" s="11">
        <f t="shared" si="4"/>
        <v>31.452254508616107</v>
      </c>
    </row>
    <row r="77" spans="1:5" x14ac:dyDescent="0.2">
      <c r="A77" s="11">
        <f t="shared" si="5"/>
        <v>853.73999999999933</v>
      </c>
      <c r="B77" s="11">
        <f t="shared" si="1"/>
        <v>51.467150741948224</v>
      </c>
      <c r="C77" s="11">
        <f t="shared" si="2"/>
        <v>39.279692491900136</v>
      </c>
      <c r="D77" s="11">
        <f t="shared" si="3"/>
        <v>33.587299806760562</v>
      </c>
      <c r="E77" s="11">
        <f t="shared" si="4"/>
        <v>31.524657323215578</v>
      </c>
    </row>
    <row r="78" spans="1:5" x14ac:dyDescent="0.2">
      <c r="A78" s="11">
        <f t="shared" si="5"/>
        <v>868.75999999999931</v>
      </c>
      <c r="B78" s="11">
        <f t="shared" si="1"/>
        <v>51.642886355933754</v>
      </c>
      <c r="C78" s="11">
        <f t="shared" si="2"/>
        <v>39.456031872258258</v>
      </c>
      <c r="D78" s="11">
        <f t="shared" si="3"/>
        <v>33.659363140148869</v>
      </c>
      <c r="E78" s="11">
        <f t="shared" si="4"/>
        <v>31.597144915721074</v>
      </c>
    </row>
    <row r="79" spans="1:5" x14ac:dyDescent="0.2">
      <c r="A79" s="11">
        <f t="shared" si="5"/>
        <v>883.77999999999929</v>
      </c>
      <c r="B79" s="11">
        <f t="shared" si="1"/>
        <v>51.816335046493784</v>
      </c>
      <c r="C79" s="11">
        <f t="shared" si="2"/>
        <v>39.63261042092622</v>
      </c>
      <c r="D79" s="11">
        <f t="shared" si="3"/>
        <v>33.730977785881535</v>
      </c>
      <c r="E79" s="11">
        <f t="shared" si="4"/>
        <v>31.669711572130648</v>
      </c>
    </row>
    <row r="80" spans="1:5" x14ac:dyDescent="0.2">
      <c r="A80" s="11">
        <f t="shared" si="5"/>
        <v>898.79999999999927</v>
      </c>
      <c r="B80" s="11">
        <f t="shared" si="1"/>
        <v>51.987648397627957</v>
      </c>
      <c r="C80" s="11">
        <f t="shared" si="2"/>
        <v>39.809412285126193</v>
      </c>
      <c r="D80" s="11">
        <f t="shared" si="3"/>
        <v>33.80217348429381</v>
      </c>
      <c r="E80" s="11">
        <f t="shared" si="4"/>
        <v>31.742352051856589</v>
      </c>
    </row>
    <row r="81" spans="1:5" x14ac:dyDescent="0.2">
      <c r="A81" s="11">
        <f t="shared" si="5"/>
        <v>913.81999999999925</v>
      </c>
      <c r="B81" s="11">
        <f t="shared" si="1"/>
        <v>52.156965639042731</v>
      </c>
      <c r="C81" s="11">
        <f t="shared" si="2"/>
        <v>39.986422904102355</v>
      </c>
      <c r="D81" s="11">
        <f t="shared" si="3"/>
        <v>33.87297755184499</v>
      </c>
      <c r="E81" s="11">
        <f t="shared" si="4"/>
        <v>31.815061541425898</v>
      </c>
    </row>
    <row r="82" spans="1:5" x14ac:dyDescent="0.2">
      <c r="A82" s="11">
        <f t="shared" si="5"/>
        <v>928.83999999999924</v>
      </c>
      <c r="B82" s="11">
        <f t="shared" si="1"/>
        <v>52.324414835015915</v>
      </c>
      <c r="C82" s="11">
        <f t="shared" si="2"/>
        <v>40.163628884788466</v>
      </c>
      <c r="D82" s="11">
        <f t="shared" si="3"/>
        <v>33.943415114370033</v>
      </c>
      <c r="E82" s="11">
        <f t="shared" si="4"/>
        <v>31.88783561337867</v>
      </c>
    </row>
    <row r="83" spans="1:5" x14ac:dyDescent="0.2">
      <c r="A83" s="11">
        <f t="shared" si="5"/>
        <v>943.85999999999922</v>
      </c>
      <c r="B83" s="11">
        <f t="shared" si="1"/>
        <v>52.490113941897697</v>
      </c>
      <c r="C83" s="11">
        <f t="shared" si="2"/>
        <v>40.341017891213632</v>
      </c>
      <c r="D83" s="11">
        <f t="shared" si="3"/>
        <v>34.013509314558213</v>
      </c>
      <c r="E83" s="11">
        <f t="shared" si="4"/>
        <v>31.960670189707972</v>
      </c>
    </row>
    <row r="84" spans="1:5" x14ac:dyDescent="0.2">
      <c r="A84" s="11">
        <f t="shared" si="5"/>
        <v>958.8799999999992</v>
      </c>
      <c r="B84" s="11">
        <f t="shared" si="1"/>
        <v>52.654171750578762</v>
      </c>
      <c r="C84" s="11">
        <f t="shared" si="2"/>
        <v>40.518578545938077</v>
      </c>
      <c r="D84" s="11">
        <f t="shared" si="3"/>
        <v>34.08328149686259</v>
      </c>
      <c r="E84" s="11">
        <f t="shared" si="4"/>
        <v>32.033561509276716</v>
      </c>
    </row>
    <row r="85" spans="1:5" x14ac:dyDescent="0.2">
      <c r="A85" s="11">
        <f t="shared" si="5"/>
        <v>973.89999999999918</v>
      </c>
      <c r="B85" s="11">
        <f t="shared" si="1"/>
        <v>52.816688728006959</v>
      </c>
      <c r="C85" s="11">
        <f t="shared" si="2"/>
        <v>40.696300342046797</v>
      </c>
      <c r="D85" s="11">
        <f t="shared" si="3"/>
        <v>34.152751372603092</v>
      </c>
      <c r="E85" s="11">
        <f t="shared" si="4"/>
        <v>32.106506098724559</v>
      </c>
    </row>
    <row r="86" spans="1:5" x14ac:dyDescent="0.2">
      <c r="A86" s="11">
        <f t="shared" si="5"/>
        <v>988.91999999999916</v>
      </c>
      <c r="B86" s="11">
        <f t="shared" si="1"/>
        <v>52.977757769924082</v>
      </c>
      <c r="C86" s="11">
        <f t="shared" si="2"/>
        <v>40.874173564427636</v>
      </c>
      <c r="D86" s="11">
        <f t="shared" si="3"/>
        <v>34.221937167651276</v>
      </c>
      <c r="E86" s="11">
        <f t="shared" si="4"/>
        <v>32.179500746444177</v>
      </c>
    </row>
    <row r="87" spans="1:5" x14ac:dyDescent="0.2">
      <c r="A87" s="11">
        <f t="shared" si="5"/>
        <v>1003.9399999999991</v>
      </c>
      <c r="B87" s="11">
        <f t="shared" si="1"/>
        <v>53.13746487536806</v>
      </c>
      <c r="C87" s="11">
        <f t="shared" si="2"/>
        <v>41.052189219231337</v>
      </c>
      <c r="D87" s="11">
        <f t="shared" si="3"/>
        <v>34.290855754765659</v>
      </c>
      <c r="E87" s="11">
        <f t="shared" si="4"/>
        <v>32.252542479262253</v>
      </c>
    </row>
    <row r="88" spans="1:5" x14ac:dyDescent="0.2">
      <c r="A88" s="11">
        <f t="shared" si="5"/>
        <v>1018.9599999999991</v>
      </c>
      <c r="B88" s="11">
        <f t="shared" si="1"/>
        <v>53.295889752097096</v>
      </c>
      <c r="C88" s="11">
        <f t="shared" si="2"/>
        <v>41.230338970555778</v>
      </c>
      <c r="D88" s="11">
        <f t="shared" si="3"/>
        <v>34.359522772374177</v>
      </c>
      <c r="E88" s="11">
        <f t="shared" si="4"/>
        <v>32.325628541508685</v>
      </c>
    </row>
    <row r="89" spans="1:5" x14ac:dyDescent="0.2">
      <c r="A89" s="11">
        <f t="shared" si="5"/>
        <v>1033.9799999999991</v>
      </c>
      <c r="B89" s="11">
        <f t="shared" si="1"/>
        <v>53.453106360904243</v>
      </c>
      <c r="C89" s="11">
        <f t="shared" si="2"/>
        <v>41.408615083521155</v>
      </c>
      <c r="D89" s="11">
        <f t="shared" si="3"/>
        <v>34.427952731367064</v>
      </c>
      <c r="E89" s="11">
        <f t="shared" si="4"/>
        <v>32.398756376198399</v>
      </c>
    </row>
    <row r="90" spans="1:5" x14ac:dyDescent="0.2">
      <c r="A90" s="11">
        <f t="shared" si="5"/>
        <v>1048.9999999999991</v>
      </c>
      <c r="B90" s="11">
        <f t="shared" si="1"/>
        <v>53.609183405771489</v>
      </c>
      <c r="C90" s="11">
        <f t="shared" si="2"/>
        <v>41.587010373009193</v>
      </c>
      <c r="D90" s="11">
        <f t="shared" si="3"/>
        <v>34.496159111263722</v>
      </c>
      <c r="E90" s="11">
        <f t="shared" si="4"/>
        <v>32.471923608085682</v>
      </c>
    </row>
    <row r="91" spans="1:5" x14ac:dyDescent="0.2">
      <c r="A91" s="11">
        <f t="shared" si="5"/>
        <v>1064.0199999999991</v>
      </c>
      <c r="B91" s="11">
        <f t="shared" si="1"/>
        <v>53.764184775935917</v>
      </c>
      <c r="C91" s="11">
        <f t="shared" si="2"/>
        <v>41.765518157431579</v>
      </c>
      <c r="D91" s="11">
        <f t="shared" si="3"/>
        <v>34.564154446944691</v>
      </c>
      <c r="E91" s="11">
        <f t="shared" si="4"/>
        <v>32.545128028381022</v>
      </c>
    </row>
    <row r="92" spans="1:5" x14ac:dyDescent="0.2">
      <c r="A92" s="11">
        <f t="shared" si="5"/>
        <v>1079.0399999999991</v>
      </c>
      <c r="B92" s="11">
        <f t="shared" si="1"/>
        <v>53.918169945184985</v>
      </c>
      <c r="C92" s="11">
        <f t="shared" si="2"/>
        <v>41.944132216971305</v>
      </c>
      <c r="D92" s="11">
        <f t="shared" si="3"/>
        <v>34.63195040699231</v>
      </c>
      <c r="E92" s="11">
        <f t="shared" si="4"/>
        <v>32.618367580946547</v>
      </c>
    </row>
    <row r="93" spans="1:5" x14ac:dyDescent="0.2">
      <c r="A93" s="11">
        <f t="shared" si="5"/>
        <v>1094.059999999999</v>
      </c>
      <c r="B93" s="11">
        <f t="shared" si="1"/>
        <v>54.07119433304586</v>
      </c>
      <c r="C93" s="11">
        <f t="shared" si="2"/>
        <v>42.122846755809199</v>
      </c>
      <c r="D93" s="11">
        <f t="shared" si="3"/>
        <v>34.699557864554954</v>
      </c>
      <c r="E93" s="11">
        <f t="shared" si="4"/>
        <v>32.691640349808985</v>
      </c>
    </row>
    <row r="94" spans="1:5" x14ac:dyDescent="0.2">
      <c r="A94" s="11">
        <f t="shared" si="5"/>
        <v>1109.079999999999</v>
      </c>
      <c r="B94" s="11">
        <f t="shared" si="1"/>
        <v>54.223309631968831</v>
      </c>
      <c r="C94" s="11">
        <f t="shared" si="2"/>
        <v>42.301656367906787</v>
      </c>
      <c r="D94" s="11">
        <f t="shared" si="3"/>
        <v>34.766986961539466</v>
      </c>
      <c r="E94" s="11">
        <f t="shared" si="4"/>
        <v>32.764944547848195</v>
      </c>
    </row>
    <row r="95" spans="1:5" x14ac:dyDescent="0.2">
      <c r="A95" s="11">
        <f t="shared" si="5"/>
        <v>1124.099999999999</v>
      </c>
      <c r="B95" s="11">
        <f t="shared" si="1"/>
        <v>54.374564104115272</v>
      </c>
      <c r="C95" s="11">
        <f t="shared" si="2"/>
        <v>42.480556005968047</v>
      </c>
      <c r="D95" s="11">
        <f t="shared" si="3"/>
        <v>34.834247166840079</v>
      </c>
      <c r="E95" s="11">
        <f t="shared" si="4"/>
        <v>32.838278506536547</v>
      </c>
    </row>
    <row r="96" spans="1:5" x14ac:dyDescent="0.2">
      <c r="A96" s="11">
        <f t="shared" si="5"/>
        <v>1139.119999999999</v>
      </c>
      <c r="B96" s="11">
        <f t="shared" si="1"/>
        <v>54.525002850934925</v>
      </c>
      <c r="C96" s="11">
        <f t="shared" si="2"/>
        <v>42.659540953246726</v>
      </c>
      <c r="D96" s="11">
        <f t="shared" si="3"/>
        <v>34.901347329228685</v>
      </c>
      <c r="E96" s="11">
        <f t="shared" si="4"/>
        <v>32.911640666619078</v>
      </c>
    </row>
    <row r="97" spans="1:5" x14ac:dyDescent="0.2">
      <c r="A97" s="11">
        <f t="shared" si="5"/>
        <v>1154.139999999999</v>
      </c>
      <c r="B97" s="11">
        <f t="shared" si="1"/>
        <v>54.674668058346825</v>
      </c>
      <c r="C97" s="11">
        <f t="shared" si="2"/>
        <v>42.838606797905122</v>
      </c>
      <c r="D97" s="11">
        <f t="shared" si="3"/>
        <v>34.968295725458646</v>
      </c>
      <c r="E97" s="11">
        <f t="shared" si="4"/>
        <v>32.985029569637064</v>
      </c>
    </row>
    <row r="98" spans="1:5" x14ac:dyDescent="0.2">
      <c r="A98" s="11">
        <f t="shared" si="5"/>
        <v>1169.1599999999989</v>
      </c>
      <c r="B98" s="11">
        <f t="shared" si="1"/>
        <v>54.823599220014891</v>
      </c>
      <c r="C98" s="11">
        <f t="shared" si="2"/>
        <v>43.017749409663772</v>
      </c>
      <c r="D98" s="11">
        <f t="shared" si="3"/>
        <v>35.03510010407075</v>
      </c>
      <c r="E98" s="11">
        <f t="shared" si="4"/>
        <v>33.058443850208846</v>
      </c>
    </row>
    <row r="99" spans="1:5" x14ac:dyDescent="0.2">
      <c r="A99" s="11">
        <f t="shared" si="5"/>
        <v>1184.1799999999989</v>
      </c>
      <c r="B99" s="11">
        <f t="shared" si="1"/>
        <v>54.971833340926523</v>
      </c>
      <c r="C99" s="11">
        <f t="shared" si="2"/>
        <v>43.196964918511043</v>
      </c>
      <c r="D99" s="11">
        <f t="shared" si="3"/>
        <v>35.101767725334803</v>
      </c>
      <c r="E99" s="11">
        <f t="shared" si="4"/>
        <v>33.131882228991742</v>
      </c>
    </row>
    <row r="100" spans="1:5" x14ac:dyDescent="0.2">
      <c r="A100" s="11">
        <f t="shared" si="5"/>
        <v>1199.1999999999989</v>
      </c>
      <c r="B100" s="11">
        <f t="shared" si="1"/>
        <v>55.11940512323558</v>
      </c>
      <c r="C100" s="11">
        <f t="shared" si="2"/>
        <v>43.376249695267489</v>
      </c>
      <c r="D100" s="11">
        <f t="shared" si="3"/>
        <v>35.168305397711386</v>
      </c>
      <c r="E100" s="11">
        <f t="shared" si="4"/>
        <v>33.205343506257016</v>
      </c>
    </row>
    <row r="101" spans="1:5" x14ac:dyDescent="0.2">
      <c r="A101" s="11">
        <f t="shared" si="5"/>
        <v>1214.2199999999989</v>
      </c>
      <c r="B101" s="11">
        <f t="shared" si="1"/>
        <v>55.266347136113509</v>
      </c>
      <c r="C101" s="11">
        <f t="shared" si="2"/>
        <v>43.555600333822689</v>
      </c>
      <c r="D101" s="11">
        <f t="shared" si="3"/>
        <v>35.234719511176245</v>
      </c>
      <c r="E101" s="11">
        <f t="shared" si="4"/>
        <v>33.278826556017741</v>
      </c>
    </row>
    <row r="102" spans="1:5" x14ac:dyDescent="0.2">
      <c r="A102" s="11">
        <f t="shared" si="5"/>
        <v>1229.2399999999989</v>
      </c>
      <c r="B102" s="11">
        <f t="shared" si="1"/>
        <v>55.4126899711626</v>
      </c>
      <c r="C102" s="11">
        <f t="shared" si="2"/>
        <v>43.735013634882037</v>
      </c>
      <c r="D102" s="11">
        <f t="shared" si="3"/>
        <v>35.301016067711871</v>
      </c>
      <c r="E102" s="11">
        <f t="shared" si="4"/>
        <v>33.352330320655867</v>
      </c>
    </row>
    <row r="103" spans="1:5" x14ac:dyDescent="0.2">
      <c r="A103" s="11">
        <f t="shared" si="5"/>
        <v>1244.2599999999989</v>
      </c>
      <c r="B103" s="11">
        <f t="shared" si="1"/>
        <v>55.558462384776711</v>
      </c>
      <c r="C103" s="11">
        <f t="shared" si="2"/>
        <v>43.914486591078472</v>
      </c>
      <c r="D103" s="11">
        <f t="shared" si="3"/>
        <v>35.367200709238197</v>
      </c>
      <c r="E103" s="11">
        <f t="shared" si="4"/>
        <v>33.425853806000489</v>
      </c>
    </row>
    <row r="104" spans="1:5" x14ac:dyDescent="0.2">
      <c r="A104" s="11">
        <f t="shared" si="5"/>
        <v>1259.2799999999988</v>
      </c>
      <c r="B104" s="11">
        <f t="shared" si="1"/>
        <v>55.70369142868779</v>
      </c>
      <c r="C104" s="11">
        <f t="shared" si="2"/>
        <v>44.094016373319931</v>
      </c>
      <c r="D104" s="11">
        <f t="shared" si="3"/>
        <v>35.43327874322555</v>
      </c>
      <c r="E104" s="11">
        <f t="shared" si="4"/>
        <v>33.49939607681452</v>
      </c>
    </row>
    <row r="105" spans="1:5" x14ac:dyDescent="0.2">
      <c r="A105" s="11">
        <f t="shared" ref="A105:A140" si="6">A104+($B$7-$A$7)/100</f>
        <v>1274.2999999999988</v>
      </c>
      <c r="B105" s="11">
        <f t="shared" ref="B105:B140" si="7">($A$11+$B$11*A105+$C$11*A105^2+$D$11/A105^2)*$C$7</f>
        <v>55.848402569805209</v>
      </c>
      <c r="C105" s="11">
        <f t="shared" ref="C105:C140" si="8">($A$18 + $B$18*A105 +$C$18*A105^2 + $D$18/A105^2)*$C$7</f>
        <v>44.273600318256307</v>
      </c>
      <c r="D105" s="11">
        <f t="shared" ref="D105:D140" si="9">($A$25 + $B$25*A105 +$C$25*C105^2 + $D$25/A105^2)*$C$7</f>
        <v>35.499255166206723</v>
      </c>
      <c r="E105" s="11">
        <f t="shared" ref="E105:E140" si="10">($A$32 + $B$32*A105 +$C$32*A105^2 + $D$32/A105^2)*$C$7</f>
        <v>33.572956252651672</v>
      </c>
    </row>
    <row r="106" spans="1:5" x14ac:dyDescent="0.2">
      <c r="A106" s="11">
        <f t="shared" si="6"/>
        <v>1289.3199999999988</v>
      </c>
      <c r="B106" s="11">
        <f t="shared" si="7"/>
        <v>55.992619800340243</v>
      </c>
      <c r="C106" s="11">
        <f t="shared" si="8"/>
        <v>44.453235916762672</v>
      </c>
      <c r="D106" s="11">
        <f t="shared" si="9"/>
        <v>35.56513468538305</v>
      </c>
      <c r="E106" s="11">
        <f t="shared" si="10"/>
        <v>33.646533504049138</v>
      </c>
    </row>
    <row r="107" spans="1:5" x14ac:dyDescent="0.2">
      <c r="A107" s="11">
        <f t="shared" si="6"/>
        <v>1304.3399999999988</v>
      </c>
      <c r="B107" s="11">
        <f t="shared" si="7"/>
        <v>56.13636573910518</v>
      </c>
      <c r="C107" s="11">
        <f t="shared" si="8"/>
        <v>44.63292080334525</v>
      </c>
      <c r="D107" s="11">
        <f t="shared" si="9"/>
        <v>35.63092173849904</v>
      </c>
      <c r="E107" s="11">
        <f t="shared" si="10"/>
        <v>33.720127049025535</v>
      </c>
    </row>
    <row r="108" spans="1:5" x14ac:dyDescent="0.2">
      <c r="A108" s="11">
        <f t="shared" si="6"/>
        <v>1319.3599999999988</v>
      </c>
      <c r="B108" s="11">
        <f t="shared" si="7"/>
        <v>56.27966172478628</v>
      </c>
      <c r="C108" s="11">
        <f t="shared" si="8"/>
        <v>44.812652746386902</v>
      </c>
      <c r="D108" s="11">
        <f t="shared" si="9"/>
        <v>35.696620512142225</v>
      </c>
      <c r="E108" s="11">
        <f t="shared" si="10"/>
        <v>33.793736149856159</v>
      </c>
    </row>
    <row r="109" spans="1:5" x14ac:dyDescent="0.2">
      <c r="A109" s="11">
        <f t="shared" si="6"/>
        <v>1334.3799999999987</v>
      </c>
      <c r="B109" s="11">
        <f t="shared" si="7"/>
        <v>56.422527901909298</v>
      </c>
      <c r="C109" s="11">
        <f t="shared" si="8"/>
        <v>44.99242963915674</v>
      </c>
      <c r="D109" s="11">
        <f t="shared" si="9"/>
        <v>35.762234958609376</v>
      </c>
      <c r="E109" s="11">
        <f t="shared" si="10"/>
        <v>33.867360110101068</v>
      </c>
    </row>
    <row r="110" spans="1:5" x14ac:dyDescent="0.2">
      <c r="A110" s="11">
        <f t="shared" si="6"/>
        <v>1349.3999999999987</v>
      </c>
      <c r="B110" s="11">
        <f t="shared" si="7"/>
        <v>56.564983300144526</v>
      </c>
      <c r="C110" s="11">
        <f t="shared" si="8"/>
        <v>45.172249491516418</v>
      </c>
      <c r="D110" s="11">
        <f t="shared" si="9"/>
        <v>35.827768811465866</v>
      </c>
      <c r="E110" s="11">
        <f t="shared" si="10"/>
        <v>33.940998271863279</v>
      </c>
    </row>
    <row r="111" spans="1:5" x14ac:dyDescent="0.2">
      <c r="A111" s="11">
        <f t="shared" si="6"/>
        <v>1364.4199999999987</v>
      </c>
      <c r="B111" s="11">
        <f t="shared" si="7"/>
        <v>56.707045907534642</v>
      </c>
      <c r="C111" s="11">
        <f t="shared" si="8"/>
        <v>45.352110422261788</v>
      </c>
      <c r="D111" s="11">
        <f t="shared" si="9"/>
        <v>35.893225599912817</v>
      </c>
      <c r="E111" s="11">
        <f t="shared" si="10"/>
        <v>34.014650013257118</v>
      </c>
    </row>
    <row r="112" spans="1:5" x14ac:dyDescent="0.2">
      <c r="A112" s="11">
        <f t="shared" si="6"/>
        <v>1379.4399999999987</v>
      </c>
      <c r="B112" s="11">
        <f t="shared" si="7"/>
        <v>56.848732738171854</v>
      </c>
      <c r="C112" s="11">
        <f t="shared" si="8"/>
        <v>45.53201065204528</v>
      </c>
      <c r="D112" s="11">
        <f t="shared" si="9"/>
        <v>35.958608662065103</v>
      </c>
      <c r="E112" s="11">
        <f t="shared" si="10"/>
        <v>34.088314746068512</v>
      </c>
    </row>
    <row r="113" spans="1:5" x14ac:dyDescent="0.2">
      <c r="A113" s="11">
        <f t="shared" si="6"/>
        <v>1394.4599999999987</v>
      </c>
      <c r="B113" s="11">
        <f t="shared" si="7"/>
        <v>56.990059894800083</v>
      </c>
      <c r="C113" s="11">
        <f t="shared" si="8"/>
        <v>45.711948496828839</v>
      </c>
      <c r="D113" s="11">
        <f t="shared" si="9"/>
        <v>36.023921157233787</v>
      </c>
      <c r="E113" s="11">
        <f t="shared" si="10"/>
        <v>34.161991913590683</v>
      </c>
    </row>
    <row r="114" spans="1:5" x14ac:dyDescent="0.2">
      <c r="A114" s="11">
        <f t="shared" si="6"/>
        <v>1409.4799999999987</v>
      </c>
      <c r="B114" s="11">
        <f t="shared" si="7"/>
        <v>57.131042626772434</v>
      </c>
      <c r="C114" s="11">
        <f t="shared" si="8"/>
        <v>45.891922361822743</v>
      </c>
      <c r="D114" s="11">
        <f t="shared" si="9"/>
        <v>36.089166077297129</v>
      </c>
      <c r="E114" s="11">
        <f t="shared" si="10"/>
        <v>34.235680988620409</v>
      </c>
    </row>
    <row r="115" spans="1:5" x14ac:dyDescent="0.2">
      <c r="A115" s="11">
        <f t="shared" si="6"/>
        <v>1424.4999999999986</v>
      </c>
      <c r="B115" s="11">
        <f t="shared" si="7"/>
        <v>57.271695383753652</v>
      </c>
      <c r="C115" s="11">
        <f t="shared" si="8"/>
        <v>46.071930735869302</v>
      </c>
      <c r="D115" s="11">
        <f t="shared" si="9"/>
        <v>36.154346257236888</v>
      </c>
      <c r="E115" s="11">
        <f t="shared" si="10"/>
        <v>34.309381471601419</v>
      </c>
    </row>
    <row r="116" spans="1:5" x14ac:dyDescent="0.2">
      <c r="A116" s="11">
        <f t="shared" si="6"/>
        <v>1439.5199999999986</v>
      </c>
      <c r="B116" s="11">
        <f t="shared" si="7"/>
        <v>57.412031865520909</v>
      </c>
      <c r="C116" s="11">
        <f t="shared" si="8"/>
        <v>46.251972186234703</v>
      </c>
      <c r="D116" s="11">
        <f t="shared" si="9"/>
        <v>36.219464384909074</v>
      </c>
      <c r="E116" s="11">
        <f t="shared" si="10"/>
        <v>34.383092888902702</v>
      </c>
    </row>
    <row r="117" spans="1:5" x14ac:dyDescent="0.2">
      <c r="A117" s="11">
        <f t="shared" si="6"/>
        <v>1454.5399999999986</v>
      </c>
      <c r="B117" s="11">
        <f t="shared" si="7"/>
        <v>57.552065068183566</v>
      </c>
      <c r="C117" s="11">
        <f t="shared" si="8"/>
        <v>46.432045353775251</v>
      </c>
      <c r="D117" s="11">
        <f t="shared" si="9"/>
        <v>36.284523010112167</v>
      </c>
      <c r="E117" s="11">
        <f t="shared" si="10"/>
        <v>34.45681479122058</v>
      </c>
    </row>
    <row r="118" spans="1:5" x14ac:dyDescent="0.2">
      <c r="A118" s="11">
        <f t="shared" si="6"/>
        <v>1469.5599999999986</v>
      </c>
      <c r="B118" s="11">
        <f t="shared" si="7"/>
        <v>57.691807327113139</v>
      </c>
      <c r="C118" s="11">
        <f t="shared" si="8"/>
        <v>46.612148948447782</v>
      </c>
      <c r="D118" s="11">
        <f t="shared" si="9"/>
        <v>36.349524553009822</v>
      </c>
      <c r="E118" s="11">
        <f t="shared" si="10"/>
        <v>34.530546752094473</v>
      </c>
    </row>
    <row r="119" spans="1:5" x14ac:dyDescent="0.2">
      <c r="A119" s="11">
        <f t="shared" si="6"/>
        <v>1484.5799999999986</v>
      </c>
      <c r="B119" s="11">
        <f t="shared" si="7"/>
        <v>57.831270356848478</v>
      </c>
      <c r="C119" s="11">
        <f t="shared" si="8"/>
        <v>46.792281745136314</v>
      </c>
      <c r="D119" s="11">
        <f t="shared" si="9"/>
        <v>36.414471311960106</v>
      </c>
      <c r="E119" s="11">
        <f t="shared" si="10"/>
        <v>34.604288366527371</v>
      </c>
    </row>
    <row r="120" spans="1:5" x14ac:dyDescent="0.2">
      <c r="A120" s="11">
        <f t="shared" si="6"/>
        <v>1499.5999999999985</v>
      </c>
      <c r="B120" s="11">
        <f t="shared" si="7"/>
        <v>57.970465288217163</v>
      </c>
      <c r="C120" s="11">
        <f t="shared" si="8"/>
        <v>46.972442579769847</v>
      </c>
      <c r="D120" s="11">
        <f t="shared" si="9"/>
        <v>36.479365470798697</v>
      </c>
      <c r="E120" s="11">
        <f t="shared" si="10"/>
        <v>34.678039249702415</v>
      </c>
    </row>
    <row r="121" spans="1:5" x14ac:dyDescent="0.2">
      <c r="A121" s="11">
        <f t="shared" si="6"/>
        <v>1514.6199999999985</v>
      </c>
      <c r="B121" s="11">
        <f t="shared" si="7"/>
        <v>58.109402702893028</v>
      </c>
      <c r="C121" s="11">
        <f t="shared" si="8"/>
        <v>47.152630345708317</v>
      </c>
      <c r="D121" s="11">
        <f t="shared" si="9"/>
        <v>36.544209105618904</v>
      </c>
      <c r="E121" s="11">
        <f t="shared" si="10"/>
        <v>34.751799035788203</v>
      </c>
    </row>
    <row r="122" spans="1:5" x14ac:dyDescent="0.2">
      <c r="A122" s="11">
        <f t="shared" si="6"/>
        <v>1529.6399999999985</v>
      </c>
      <c r="B122" s="11">
        <f t="shared" si="7"/>
        <v>58.24809266559005</v>
      </c>
      <c r="C122" s="11">
        <f t="shared" si="8"/>
        <v>47.332843990375778</v>
      </c>
      <c r="D122" s="11">
        <f t="shared" si="9"/>
        <v>36.60900419108804</v>
      </c>
      <c r="E122" s="11">
        <f t="shared" si="10"/>
        <v>34.82556737682571</v>
      </c>
    </row>
    <row r="123" spans="1:5" x14ac:dyDescent="0.2">
      <c r="A123" s="11">
        <f t="shared" si="6"/>
        <v>1544.6599999999985</v>
      </c>
      <c r="B123" s="11">
        <f t="shared" si="7"/>
        <v>58.386544754075736</v>
      </c>
      <c r="C123" s="11">
        <f t="shared" si="8"/>
        <v>47.513082512121535</v>
      </c>
      <c r="D123" s="11">
        <f t="shared" si="9"/>
        <v>36.673752606335931</v>
      </c>
      <c r="E123" s="11">
        <f t="shared" si="10"/>
        <v>34.899343941690745</v>
      </c>
    </row>
    <row r="124" spans="1:5" x14ac:dyDescent="0.2">
      <c r="A124" s="11">
        <f t="shared" si="6"/>
        <v>1559.6799999999985</v>
      </c>
      <c r="B124" s="11">
        <f t="shared" si="7"/>
        <v>58.524768087170969</v>
      </c>
      <c r="C124" s="11">
        <f t="shared" si="8"/>
        <v>47.69334495729187</v>
      </c>
      <c r="D124" s="11">
        <f t="shared" si="9"/>
        <v>36.738456140448434</v>
      </c>
      <c r="E124" s="11">
        <f t="shared" si="10"/>
        <v>34.973128415125906</v>
      </c>
    </row>
    <row r="125" spans="1:5" x14ac:dyDescent="0.2">
      <c r="A125" s="11">
        <f t="shared" si="6"/>
        <v>1574.6999999999985</v>
      </c>
      <c r="B125" s="11">
        <f t="shared" si="7"/>
        <v>58.662771350889507</v>
      </c>
      <c r="C125" s="11">
        <f t="shared" si="8"/>
        <v>47.873630417496408</v>
      </c>
      <c r="D125" s="11">
        <f t="shared" si="9"/>
        <v>36.803116497595951</v>
      </c>
      <c r="E125" s="11">
        <f t="shared" si="10"/>
        <v>35.046920496836826</v>
      </c>
    </row>
    <row r="126" spans="1:5" x14ac:dyDescent="0.2">
      <c r="A126" s="11">
        <f t="shared" si="6"/>
        <v>1589.7199999999984</v>
      </c>
      <c r="B126" s="11">
        <f t="shared" si="7"/>
        <v>58.800562822856733</v>
      </c>
      <c r="C126" s="11">
        <f t="shared" si="8"/>
        <v>48.053938027054379</v>
      </c>
      <c r="D126" s="11">
        <f t="shared" si="9"/>
        <v>36.867735301824226</v>
      </c>
      <c r="E126" s="11">
        <f t="shared" si="10"/>
        <v>35.120719900648055</v>
      </c>
    </row>
    <row r="127" spans="1:5" x14ac:dyDescent="0.2">
      <c r="A127" s="11">
        <f t="shared" si="6"/>
        <v>1604.7399999999984</v>
      </c>
      <c r="B127" s="11">
        <f t="shared" si="7"/>
        <v>58.93815039513624</v>
      </c>
      <c r="C127" s="11">
        <f t="shared" si="8"/>
        <v>48.234266960607343</v>
      </c>
      <c r="D127" s="11">
        <f t="shared" si="9"/>
        <v>36.932314101532967</v>
      </c>
      <c r="E127" s="11">
        <f t="shared" si="10"/>
        <v>35.194526353713819</v>
      </c>
    </row>
    <row r="128" spans="1:5" x14ac:dyDescent="0.2">
      <c r="A128" s="11">
        <f t="shared" si="6"/>
        <v>1619.7599999999984</v>
      </c>
      <c r="B128" s="11">
        <f t="shared" si="7"/>
        <v>59.075541595581534</v>
      </c>
      <c r="C128" s="11">
        <f t="shared" si="8"/>
        <v>48.414616430886262</v>
      </c>
      <c r="D128" s="11">
        <f t="shared" si="9"/>
        <v>36.996854373664888</v>
      </c>
      <c r="E128" s="11">
        <f t="shared" si="10"/>
        <v>35.268339595779921</v>
      </c>
    </row>
    <row r="129" spans="1:5" x14ac:dyDescent="0.2">
      <c r="A129" s="11">
        <f t="shared" si="6"/>
        <v>1634.7799999999984</v>
      </c>
      <c r="B129" s="11">
        <f t="shared" si="7"/>
        <v>59.212743607820933</v>
      </c>
      <c r="C129" s="11">
        <f t="shared" si="8"/>
        <v>48.594985686621463</v>
      </c>
      <c r="D129" s="11">
        <f t="shared" si="9"/>
        <v>37.061357527626782</v>
      </c>
      <c r="E129" s="11">
        <f t="shared" si="10"/>
        <v>35.342159378492717</v>
      </c>
    </row>
    <row r="130" spans="1:5" x14ac:dyDescent="0.2">
      <c r="A130" s="11">
        <f t="shared" si="6"/>
        <v>1649.7999999999984</v>
      </c>
      <c r="B130" s="11">
        <f t="shared" si="7"/>
        <v>59.349763289974639</v>
      </c>
      <c r="C130" s="11">
        <f t="shared" si="8"/>
        <v>48.775374010585175</v>
      </c>
      <c r="D130" s="11">
        <f t="shared" si="9"/>
        <v>37.125824908961661</v>
      </c>
      <c r="E130" s="11">
        <f t="shared" si="10"/>
        <v>35.415985464752119</v>
      </c>
    </row>
    <row r="131" spans="1:5" x14ac:dyDescent="0.2">
      <c r="A131" s="11">
        <f t="shared" si="6"/>
        <v>1664.8199999999983</v>
      </c>
      <c r="B131" s="11">
        <f t="shared" si="7"/>
        <v>59.486607192195208</v>
      </c>
      <c r="C131" s="11">
        <f t="shared" si="8"/>
        <v>48.955780717757094</v>
      </c>
      <c r="D131" s="11">
        <f t="shared" si="9"/>
        <v>37.190257802790207</v>
      </c>
      <c r="E131" s="11">
        <f t="shared" si="10"/>
        <v>35.489817628105158</v>
      </c>
    </row>
    <row r="132" spans="1:5" x14ac:dyDescent="0.2">
      <c r="A132" s="11">
        <f t="shared" si="6"/>
        <v>1679.8399999999983</v>
      </c>
      <c r="B132" s="11">
        <f t="shared" si="7"/>
        <v>59.623281573115065</v>
      </c>
      <c r="C132" s="11">
        <f t="shared" si="8"/>
        <v>49.136205153604365</v>
      </c>
      <c r="D132" s="11">
        <f t="shared" si="9"/>
        <v>37.254657437037714</v>
      </c>
      <c r="E132" s="11">
        <f t="shared" si="10"/>
        <v>35.56365565217731</v>
      </c>
    </row>
    <row r="133" spans="1:5" x14ac:dyDescent="0.2">
      <c r="A133" s="11">
        <f t="shared" si="6"/>
        <v>1694.8599999999983</v>
      </c>
      <c r="B133" s="11">
        <f t="shared" si="7"/>
        <v>59.75979241527817</v>
      </c>
      <c r="C133" s="11">
        <f t="shared" si="8"/>
        <v>49.316646692467678</v>
      </c>
      <c r="D133" s="11">
        <f t="shared" si="9"/>
        <v>37.319024985461731</v>
      </c>
      <c r="E133" s="11">
        <f t="shared" si="10"/>
        <v>35.637499330139072</v>
      </c>
    </row>
    <row r="134" spans="1:5" x14ac:dyDescent="0.2">
      <c r="A134" s="11">
        <f t="shared" si="6"/>
        <v>1709.8799999999983</v>
      </c>
      <c r="B134" s="11">
        <f t="shared" si="7"/>
        <v>59.896145439627276</v>
      </c>
      <c r="C134" s="11">
        <f t="shared" si="8"/>
        <v>49.497104736046218</v>
      </c>
      <c r="D134" s="11">
        <f t="shared" si="9"/>
        <v>37.383361570494401</v>
      </c>
      <c r="E134" s="11">
        <f t="shared" si="10"/>
        <v>35.711348464205024</v>
      </c>
    </row>
    <row r="135" spans="1:5" x14ac:dyDescent="0.2">
      <c r="A135" s="11">
        <f t="shared" si="6"/>
        <v>1724.8999999999983</v>
      </c>
      <c r="B135" s="11">
        <f t="shared" si="7"/>
        <v>60.032346119111608</v>
      </c>
      <c r="C135" s="11">
        <f t="shared" si="8"/>
        <v>49.677578711974476</v>
      </c>
      <c r="D135" s="11">
        <f t="shared" si="9"/>
        <v>37.447668265912299</v>
      </c>
      <c r="E135" s="11">
        <f t="shared" si="10"/>
        <v>35.785202865163463</v>
      </c>
    </row>
    <row r="136" spans="1:5" x14ac:dyDescent="0.2">
      <c r="A136" s="11">
        <f t="shared" si="6"/>
        <v>1739.9199999999983</v>
      </c>
      <c r="B136" s="11">
        <f t="shared" si="7"/>
        <v>60.168399691476203</v>
      </c>
      <c r="C136" s="11">
        <f t="shared" si="8"/>
        <v>49.858068072484834</v>
      </c>
      <c r="D136" s="11">
        <f t="shared" si="9"/>
        <v>37.511946099345593</v>
      </c>
      <c r="E136" s="11">
        <f t="shared" si="10"/>
        <v>35.859062351934156</v>
      </c>
    </row>
    <row r="137" spans="1:5" x14ac:dyDescent="0.2">
      <c r="A137" s="11">
        <f t="shared" si="6"/>
        <v>1754.9399999999982</v>
      </c>
      <c r="B137" s="11">
        <f t="shared" si="7"/>
        <v>60.304311171288091</v>
      </c>
      <c r="C137" s="11">
        <f t="shared" si="8"/>
        <v>50.038572293149791</v>
      </c>
      <c r="D137" s="11">
        <f t="shared" si="9"/>
        <v>37.576196054637606</v>
      </c>
      <c r="E137" s="11">
        <f t="shared" si="10"/>
        <v>35.93292675115265</v>
      </c>
    </row>
    <row r="138" spans="1:5" x14ac:dyDescent="0.2">
      <c r="A138" s="11">
        <f t="shared" si="6"/>
        <v>1769.9599999999982</v>
      </c>
      <c r="B138" s="11">
        <f t="shared" si="7"/>
        <v>60.440085361251214</v>
      </c>
      <c r="C138" s="11">
        <f t="shared" si="8"/>
        <v>50.219090871698683</v>
      </c>
      <c r="D138" s="11">
        <f t="shared" si="9"/>
        <v>37.640419074064731</v>
      </c>
      <c r="E138" s="11">
        <f t="shared" si="10"/>
        <v>36.006795896779067</v>
      </c>
    </row>
    <row r="139" spans="1:5" x14ac:dyDescent="0.2">
      <c r="A139" s="11">
        <f t="shared" si="6"/>
        <v>1784.9799999999982</v>
      </c>
      <c r="B139" s="11">
        <f t="shared" si="7"/>
        <v>60.575726862857728</v>
      </c>
      <c r="C139" s="11">
        <f t="shared" si="8"/>
        <v>50.399623326903708</v>
      </c>
      <c r="D139" s="11">
        <f t="shared" si="9"/>
        <v>37.704616060426218</v>
      </c>
      <c r="E139" s="11">
        <f t="shared" si="10"/>
        <v>36.080669629729819</v>
      </c>
    </row>
    <row r="140" spans="1:5" x14ac:dyDescent="0.2">
      <c r="A140" s="11">
        <f t="shared" si="6"/>
        <v>1799.9999999999982</v>
      </c>
      <c r="B140" s="11">
        <f t="shared" si="7"/>
        <v>60.711240086419728</v>
      </c>
      <c r="C140" s="11">
        <f t="shared" si="8"/>
        <v>50.580169197530843</v>
      </c>
      <c r="D140" s="11">
        <f t="shared" si="9"/>
        <v>37.768787879012343</v>
      </c>
      <c r="E140" s="11">
        <f t="shared" si="10"/>
        <v>36.154547797530853</v>
      </c>
    </row>
  </sheetData>
  <mergeCells count="4">
    <mergeCell ref="A38:C38"/>
    <mergeCell ref="A27:D27"/>
    <mergeCell ref="A34:D34"/>
    <mergeCell ref="A20:D20"/>
  </mergeCells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38"/>
  <sheetViews>
    <sheetView workbookViewId="0">
      <selection activeCell="A2" sqref="A2"/>
    </sheetView>
  </sheetViews>
  <sheetFormatPr defaultRowHeight="12.75" x14ac:dyDescent="0.2"/>
  <cols>
    <col min="1" max="1" width="12" customWidth="1"/>
    <col min="2" max="5" width="17.42578125" customWidth="1"/>
    <col min="7" max="7" width="9.28515625" bestFit="1" customWidth="1"/>
    <col min="8" max="8" width="11.140625" customWidth="1"/>
    <col min="9" max="9" width="9.28515625" bestFit="1" customWidth="1"/>
  </cols>
  <sheetData>
    <row r="1" spans="1:9" x14ac:dyDescent="0.2">
      <c r="A1" t="s">
        <v>19</v>
      </c>
    </row>
    <row r="2" spans="1:9" x14ac:dyDescent="0.2">
      <c r="A2" t="s">
        <v>20</v>
      </c>
    </row>
    <row r="3" spans="1:9" s="3" customFormat="1" ht="15.75" x14ac:dyDescent="0.25">
      <c r="A3" s="16" t="s">
        <v>4</v>
      </c>
    </row>
    <row r="4" spans="1:9" s="3" customFormat="1" ht="15.75" x14ac:dyDescent="0.25">
      <c r="A4" s="3" t="s">
        <v>14</v>
      </c>
      <c r="B4" s="3" t="s">
        <v>15</v>
      </c>
      <c r="C4" s="3" t="s">
        <v>16</v>
      </c>
      <c r="D4" s="3" t="s">
        <v>17</v>
      </c>
      <c r="E4" s="3" t="s">
        <v>10</v>
      </c>
    </row>
    <row r="5" spans="1:9" s="3" customFormat="1" ht="18" x14ac:dyDescent="0.25">
      <c r="A5" s="3">
        <v>5.4569999999999999</v>
      </c>
      <c r="B5" s="3">
        <v>1.0449999999999999E-3</v>
      </c>
      <c r="C5" s="3">
        <v>0</v>
      </c>
      <c r="D5" s="3">
        <v>-115700</v>
      </c>
      <c r="E5" s="3">
        <v>44</v>
      </c>
      <c r="G5" s="15" t="s">
        <v>7</v>
      </c>
      <c r="H5" s="15" t="s">
        <v>8</v>
      </c>
      <c r="I5" s="15" t="s">
        <v>9</v>
      </c>
    </row>
    <row r="6" spans="1:9" s="1" customFormat="1" ht="15.75" x14ac:dyDescent="0.25">
      <c r="A6" s="1" t="s">
        <v>0</v>
      </c>
      <c r="B6" s="1" t="s">
        <v>1</v>
      </c>
      <c r="G6" s="14">
        <f>(A9*2+A14*3+A19*0.35+A25*14.476)/1000</f>
        <v>607.87901768782456</v>
      </c>
      <c r="H6" s="14">
        <v>1427.7819999999999</v>
      </c>
      <c r="I6" s="14">
        <f>G6-H6</f>
        <v>-819.90298231217537</v>
      </c>
    </row>
    <row r="7" spans="1:9" s="1" customFormat="1" ht="15.75" x14ac:dyDescent="0.25">
      <c r="A7" s="1">
        <v>298</v>
      </c>
      <c r="B7" s="1">
        <v>1200</v>
      </c>
    </row>
    <row r="8" spans="1:9" s="1" customFormat="1" ht="15.75" x14ac:dyDescent="0.25">
      <c r="A8" s="42" t="s">
        <v>2</v>
      </c>
      <c r="B8" s="42"/>
      <c r="C8" s="42"/>
      <c r="D8" s="42"/>
      <c r="E8" s="2"/>
    </row>
    <row r="9" spans="1:9" s="1" customFormat="1" ht="15.75" customHeight="1" x14ac:dyDescent="0.25">
      <c r="A9" s="1">
        <f>8.314*($A5*($B$7-$A$7)+$B5*($B$7^2-$A$7^2)/2+$C5*($B$7^3-$A$7^3)/3-$D5*(1/$B$7-1/$A$7))</f>
        <v>44366.626265413375</v>
      </c>
      <c r="B9" s="1" t="s">
        <v>18</v>
      </c>
    </row>
    <row r="10" spans="1:9" s="3" customFormat="1" ht="15.75" x14ac:dyDescent="0.25">
      <c r="A10" s="16" t="s">
        <v>3</v>
      </c>
    </row>
    <row r="11" spans="1:9" s="3" customFormat="1" ht="15.75" x14ac:dyDescent="0.25">
      <c r="A11" s="3" t="s">
        <v>14</v>
      </c>
      <c r="B11" s="3" t="s">
        <v>15</v>
      </c>
      <c r="C11" s="3" t="s">
        <v>16</v>
      </c>
      <c r="D11" s="3" t="s">
        <v>17</v>
      </c>
      <c r="E11" s="3" t="s">
        <v>10</v>
      </c>
    </row>
    <row r="12" spans="1:9" s="3" customFormat="1" ht="15.75" x14ac:dyDescent="0.25">
      <c r="A12" s="3">
        <v>3.47</v>
      </c>
      <c r="B12" s="3">
        <v>1.4499999999999999E-3</v>
      </c>
      <c r="C12" s="3">
        <v>0</v>
      </c>
      <c r="D12" s="3">
        <v>12100</v>
      </c>
      <c r="E12" s="3">
        <v>18</v>
      </c>
    </row>
    <row r="13" spans="1:9" s="1" customFormat="1" ht="15.75" x14ac:dyDescent="0.25">
      <c r="A13" s="42" t="s">
        <v>2</v>
      </c>
      <c r="B13" s="42"/>
      <c r="C13" s="42"/>
      <c r="D13" s="42"/>
      <c r="E13" s="2"/>
    </row>
    <row r="14" spans="1:9" s="1" customFormat="1" ht="15.75" x14ac:dyDescent="0.25">
      <c r="A14" s="1">
        <f>8.314*($A12*($B$7-$A$7)+$B12*($B$7^2-$A$7^2)/2+$C12*($B$7^3-$A$7^3)/3-$D12*(1/$B$7-1/$A$7))</f>
        <v>34420.606775261294</v>
      </c>
      <c r="B14" s="1" t="s">
        <v>18</v>
      </c>
    </row>
    <row r="15" spans="1:9" s="3" customFormat="1" ht="15.75" x14ac:dyDescent="0.25">
      <c r="A15" s="16" t="s">
        <v>5</v>
      </c>
    </row>
    <row r="16" spans="1:9" s="3" customFormat="1" ht="15.75" x14ac:dyDescent="0.25">
      <c r="A16" s="3" t="s">
        <v>14</v>
      </c>
      <c r="B16" s="3" t="s">
        <v>15</v>
      </c>
      <c r="C16" s="3" t="s">
        <v>16</v>
      </c>
      <c r="D16" s="3" t="s">
        <v>17</v>
      </c>
      <c r="E16" s="3" t="s">
        <v>10</v>
      </c>
    </row>
    <row r="17" spans="1:5" s="3" customFormat="1" ht="15.75" x14ac:dyDescent="0.25">
      <c r="A17" s="3">
        <v>3.6389999999999998</v>
      </c>
      <c r="B17" s="3">
        <v>5.0600000000000005E-4</v>
      </c>
      <c r="C17" s="3">
        <v>0</v>
      </c>
      <c r="D17" s="3">
        <v>-22700</v>
      </c>
      <c r="E17" s="3">
        <v>32</v>
      </c>
    </row>
    <row r="18" spans="1:5" s="1" customFormat="1" ht="15.75" x14ac:dyDescent="0.25">
      <c r="A18" s="42" t="s">
        <v>2</v>
      </c>
      <c r="B18" s="42"/>
      <c r="C18" s="42"/>
      <c r="D18" s="42"/>
      <c r="E18" s="2"/>
    </row>
    <row r="19" spans="1:5" s="1" customFormat="1" ht="15.75" x14ac:dyDescent="0.25">
      <c r="A19" s="1">
        <f>8.314*($A17*($B$7-$A$7)+$B17*($B$7^2-$A$7^2)/2+$C17*($B$7^3-$A$7^3)/3-$D17*(1/$B$7-1/$A$7))</f>
        <v>29655.811510197993</v>
      </c>
      <c r="B19" s="1" t="s">
        <v>18</v>
      </c>
    </row>
    <row r="20" spans="1:5" s="1" customFormat="1" ht="15.75" x14ac:dyDescent="0.25"/>
    <row r="21" spans="1:5" s="3" customFormat="1" ht="15.75" x14ac:dyDescent="0.25">
      <c r="A21" s="16" t="s">
        <v>6</v>
      </c>
    </row>
    <row r="22" spans="1:5" s="3" customFormat="1" ht="15.75" x14ac:dyDescent="0.25">
      <c r="A22" s="3" t="s">
        <v>14</v>
      </c>
      <c r="B22" s="3" t="s">
        <v>15</v>
      </c>
      <c r="C22" s="3" t="s">
        <v>16</v>
      </c>
      <c r="D22" s="3" t="s">
        <v>17</v>
      </c>
      <c r="E22" s="3" t="s">
        <v>10</v>
      </c>
    </row>
    <row r="23" spans="1:5" s="3" customFormat="1" ht="15.75" x14ac:dyDescent="0.25">
      <c r="A23" s="3">
        <v>3.28</v>
      </c>
      <c r="B23" s="3">
        <v>5.9299999999999999E-4</v>
      </c>
      <c r="C23" s="3">
        <v>0</v>
      </c>
      <c r="D23" s="3">
        <v>4000</v>
      </c>
      <c r="E23" s="3">
        <v>28</v>
      </c>
    </row>
    <row r="24" spans="1:5" s="1" customFormat="1" ht="15.75" x14ac:dyDescent="0.25">
      <c r="A24" s="42" t="s">
        <v>2</v>
      </c>
      <c r="B24" s="42"/>
      <c r="C24" s="42"/>
      <c r="D24" s="42"/>
      <c r="E24" s="2"/>
    </row>
    <row r="25" spans="1:5" s="1" customFormat="1" ht="15.75" x14ac:dyDescent="0.25">
      <c r="A25" s="1">
        <f>8.314*($A23*($B$7-$A$7)+$B23*($B$7^2-$A$7^2)/2+$C23*($B$7^3-$A$7^3)/3-$D23*(1/$B$7-1/$A$7))</f>
        <v>28012.18643289891</v>
      </c>
      <c r="B25" s="1" t="s">
        <v>18</v>
      </c>
    </row>
    <row r="28" spans="1:5" ht="15.75" x14ac:dyDescent="0.2">
      <c r="A28" s="38" t="s">
        <v>21</v>
      </c>
      <c r="B28" s="39"/>
      <c r="C28" s="39"/>
    </row>
    <row r="29" spans="1:5" s="13" customFormat="1" ht="15.75" x14ac:dyDescent="0.2">
      <c r="A29" s="12" t="s">
        <v>11</v>
      </c>
      <c r="B29" s="12" t="s">
        <v>13</v>
      </c>
      <c r="C29" s="12" t="s">
        <v>12</v>
      </c>
      <c r="D29" s="12" t="s">
        <v>5</v>
      </c>
      <c r="E29" s="12" t="s">
        <v>6</v>
      </c>
    </row>
    <row r="30" spans="1:5" x14ac:dyDescent="0.2">
      <c r="A30" s="11">
        <f>A7</f>
        <v>298</v>
      </c>
      <c r="B30" s="11">
        <f>8.314*($A$5+$B$5*$A30+$C$5*$A30^2+$D$5/$A30^2)</f>
        <v>37.126505877606405</v>
      </c>
      <c r="C30" s="11">
        <f>8.314*($A$12+$B$12*$A30+$C$12*$A30^2+$D$12/$A30^2)</f>
        <v>33.574884497968569</v>
      </c>
      <c r="D30" s="11">
        <f>8.314*($A$17+$B$17*$A30+$C$17*$A30^2+$D$17/$A30^2)</f>
        <v>29.383080099447408</v>
      </c>
      <c r="E30" s="11">
        <f>8.314*($A$23+$B$23*$A30+$C$23*$A30^2+$D$23/$A30^2)</f>
        <v>29.113607831692086</v>
      </c>
    </row>
    <row r="31" spans="1:5" x14ac:dyDescent="0.2">
      <c r="A31" s="11">
        <f t="shared" ref="A31:A62" si="0">A30+($B$7-$A$7)/100</f>
        <v>307.02</v>
      </c>
      <c r="B31" s="11">
        <f t="shared" ref="B31:B94" si="1">8.314*($A$5+$B$5*$A31+$C$5*$A31^2+$D$5/$A31^2)</f>
        <v>37.831997335158924</v>
      </c>
      <c r="C31" s="11">
        <f t="shared" ref="C31:C94" si="2">8.314*($A$12+$B$12*$A31+$C$12*$A31^2+$D$12/$A31^2)</f>
        <v>33.618038111644232</v>
      </c>
      <c r="D31" s="11">
        <f t="shared" ref="D31:D94" si="3">8.314*($A$17+$B$17*$A31+$C$17*$A31^2+$D$17/$A31^2)</f>
        <v>29.54406618203339</v>
      </c>
      <c r="E31" s="11">
        <f t="shared" ref="E31:E94" si="4">8.314*($A$23+$B$23*$A31+$C$23*$A31^2+$D$23/$A31^2)</f>
        <v>29.136397198418255</v>
      </c>
    </row>
    <row r="32" spans="1:5" x14ac:dyDescent="0.2">
      <c r="A32" s="11">
        <f t="shared" si="0"/>
        <v>316.03999999999996</v>
      </c>
      <c r="B32" s="11">
        <f t="shared" si="1"/>
        <v>38.484563154913921</v>
      </c>
      <c r="C32" s="11">
        <f t="shared" si="2"/>
        <v>33.666726731519979</v>
      </c>
      <c r="D32" s="11">
        <f t="shared" si="3"/>
        <v>29.694668410012596</v>
      </c>
      <c r="E32" s="11">
        <f t="shared" si="4"/>
        <v>29.161016319260156</v>
      </c>
    </row>
    <row r="33" spans="1:5" x14ac:dyDescent="0.2">
      <c r="A33" s="11">
        <f t="shared" si="0"/>
        <v>325.05999999999995</v>
      </c>
      <c r="B33" s="11">
        <f t="shared" si="1"/>
        <v>39.089995509381595</v>
      </c>
      <c r="C33" s="11">
        <f t="shared" si="2"/>
        <v>33.720344607488876</v>
      </c>
      <c r="D33" s="11">
        <f t="shared" si="3"/>
        <v>29.836023190610458</v>
      </c>
      <c r="E33" s="11">
        <f t="shared" si="4"/>
        <v>29.187264946248551</v>
      </c>
    </row>
    <row r="34" spans="1:5" x14ac:dyDescent="0.2">
      <c r="A34" s="11">
        <f t="shared" si="0"/>
        <v>334.07999999999993</v>
      </c>
      <c r="B34" s="11">
        <f t="shared" si="1"/>
        <v>39.653315350432401</v>
      </c>
      <c r="C34" s="11">
        <f t="shared" si="2"/>
        <v>33.778366644325047</v>
      </c>
      <c r="D34" s="11">
        <f t="shared" si="3"/>
        <v>29.969115619829211</v>
      </c>
      <c r="E34" s="11">
        <f t="shared" si="4"/>
        <v>29.214969494184807</v>
      </c>
    </row>
    <row r="35" spans="1:5" x14ac:dyDescent="0.2">
      <c r="A35" s="11">
        <f t="shared" si="0"/>
        <v>343.09999999999991</v>
      </c>
      <c r="B35" s="11">
        <f t="shared" si="1"/>
        <v>40.178892430759902</v>
      </c>
      <c r="C35" s="11">
        <f t="shared" si="2"/>
        <v>33.840335849741614</v>
      </c>
      <c r="D35" s="11">
        <f t="shared" si="3"/>
        <v>30.09480303030622</v>
      </c>
      <c r="E35" s="11">
        <f t="shared" si="4"/>
        <v>29.243978891238548</v>
      </c>
    </row>
    <row r="36" spans="1:5" x14ac:dyDescent="0.2">
      <c r="A36" s="11">
        <f t="shared" si="0"/>
        <v>352.11999999999989</v>
      </c>
      <c r="B36" s="11">
        <f t="shared" si="1"/>
        <v>40.670544085955697</v>
      </c>
      <c r="C36" s="11">
        <f t="shared" si="2"/>
        <v>33.905853003681038</v>
      </c>
      <c r="D36" s="11">
        <f t="shared" si="3"/>
        <v>30.21383437206681</v>
      </c>
      <c r="E36" s="11">
        <f t="shared" si="4"/>
        <v>29.274161163837036</v>
      </c>
    </row>
    <row r="37" spans="1:5" x14ac:dyDescent="0.2">
      <c r="A37" s="11">
        <f t="shared" si="0"/>
        <v>361.13999999999987</v>
      </c>
      <c r="B37" s="11">
        <f t="shared" si="1"/>
        <v>41.131616966602301</v>
      </c>
      <c r="C37" s="11">
        <f t="shared" si="2"/>
        <v>33.974568110706421</v>
      </c>
      <c r="D37" s="11">
        <f t="shared" si="3"/>
        <v>30.326866248120691</v>
      </c>
      <c r="E37" s="11">
        <f t="shared" si="4"/>
        <v>29.305400611009389</v>
      </c>
    </row>
    <row r="38" spans="1:5" x14ac:dyDescent="0.2">
      <c r="A38" s="11">
        <f t="shared" si="0"/>
        <v>370.15999999999985</v>
      </c>
      <c r="B38" s="11">
        <f t="shared" si="1"/>
        <v>41.565055002561614</v>
      </c>
      <c r="C38" s="11">
        <f t="shared" si="2"/>
        <v>34.046173292241008</v>
      </c>
      <c r="D38" s="11">
        <f t="shared" si="3"/>
        <v>30.434476248855631</v>
      </c>
      <c r="E38" s="11">
        <f t="shared" si="4"/>
        <v>29.337595454713721</v>
      </c>
    </row>
    <row r="39" spans="1:5" x14ac:dyDescent="0.2">
      <c r="A39" s="11">
        <f t="shared" si="0"/>
        <v>379.17999999999984</v>
      </c>
      <c r="B39" s="11">
        <f t="shared" si="1"/>
        <v>41.973456187561936</v>
      </c>
      <c r="C39" s="11">
        <f t="shared" si="2"/>
        <v>34.12039684798998</v>
      </c>
      <c r="D39" s="11">
        <f t="shared" si="3"/>
        <v>30.537174093006566</v>
      </c>
      <c r="E39" s="11">
        <f t="shared" si="4"/>
        <v>29.370655876670735</v>
      </c>
    </row>
    <row r="40" spans="1:5" x14ac:dyDescent="0.2">
      <c r="A40" s="11">
        <f t="shared" si="0"/>
        <v>388.19999999999982</v>
      </c>
      <c r="B40" s="11">
        <f t="shared" si="1"/>
        <v>42.359120237443456</v>
      </c>
      <c r="C40" s="11">
        <f t="shared" si="2"/>
        <v>34.196998271802372</v>
      </c>
      <c r="D40" s="11">
        <f t="shared" si="3"/>
        <v>30.635410978063319</v>
      </c>
      <c r="E40" s="11">
        <f t="shared" si="4"/>
        <v>29.40450237071483</v>
      </c>
    </row>
    <row r="41" spans="1:5" x14ac:dyDescent="0.2">
      <c r="A41" s="11">
        <f t="shared" si="0"/>
        <v>397.2199999999998</v>
      </c>
      <c r="B41" s="11">
        <f t="shared" si="1"/>
        <v>42.7240887606821</v>
      </c>
      <c r="C41" s="11">
        <f t="shared" si="2"/>
        <v>34.275764050605069</v>
      </c>
      <c r="D41" s="11">
        <f t="shared" si="3"/>
        <v>30.729587461609327</v>
      </c>
      <c r="E41" s="11">
        <f t="shared" si="4"/>
        <v>29.439064354011922</v>
      </c>
    </row>
    <row r="42" spans="1:5" x14ac:dyDescent="0.2">
      <c r="A42" s="11">
        <f t="shared" si="0"/>
        <v>406.23999999999978</v>
      </c>
      <c r="B42" s="11">
        <f t="shared" si="1"/>
        <v>43.070179256101596</v>
      </c>
      <c r="C42" s="11">
        <f t="shared" si="2"/>
        <v>34.35650410889447</v>
      </c>
      <c r="D42" s="11">
        <f t="shared" si="3"/>
        <v>30.820060131572845</v>
      </c>
      <c r="E42" s="11">
        <f t="shared" si="4"/>
        <v>29.47427899168478</v>
      </c>
    </row>
    <row r="43" spans="1:5" x14ac:dyDescent="0.2">
      <c r="A43" s="11">
        <f t="shared" si="0"/>
        <v>415.25999999999976</v>
      </c>
      <c r="B43" s="11">
        <f t="shared" si="1"/>
        <v>43.399013998500251</v>
      </c>
      <c r="C43" s="11">
        <f t="shared" si="2"/>
        <v>34.439048787854169</v>
      </c>
      <c r="D43" s="11">
        <f t="shared" si="3"/>
        <v>30.907147273502016</v>
      </c>
      <c r="E43" s="11">
        <f t="shared" si="4"/>
        <v>29.510090198174268</v>
      </c>
    </row>
    <row r="44" spans="1:5" x14ac:dyDescent="0.2">
      <c r="A44" s="11">
        <f t="shared" si="0"/>
        <v>424.27999999999975</v>
      </c>
      <c r="B44" s="11">
        <f t="shared" si="1"/>
        <v>43.712044672179964</v>
      </c>
      <c r="C44" s="11">
        <f t="shared" si="2"/>
        <v>34.523246269160431</v>
      </c>
      <c r="D44" s="11">
        <f t="shared" si="3"/>
        <v>30.991133703590918</v>
      </c>
      <c r="E44" s="11">
        <f t="shared" si="4"/>
        <v>29.546447785604769</v>
      </c>
    </row>
    <row r="45" spans="1:5" x14ac:dyDescent="0.2">
      <c r="A45" s="11">
        <f t="shared" si="0"/>
        <v>433.29999999999973</v>
      </c>
      <c r="B45" s="11">
        <f t="shared" si="1"/>
        <v>44.010573452966341</v>
      </c>
      <c r="C45" s="11">
        <f t="shared" si="2"/>
        <v>34.608960370207491</v>
      </c>
      <c r="D45" s="11">
        <f t="shared" si="3"/>
        <v>31.072274904909907</v>
      </c>
      <c r="E45" s="11">
        <f t="shared" si="4"/>
        <v>29.583306734933053</v>
      </c>
    </row>
    <row r="46" spans="1:5" x14ac:dyDescent="0.2">
      <c r="A46" s="11">
        <f t="shared" si="0"/>
        <v>442.31999999999971</v>
      </c>
      <c r="B46" s="11">
        <f t="shared" si="1"/>
        <v>44.29577111207341</v>
      </c>
      <c r="C46" s="11">
        <f t="shared" si="2"/>
        <v>34.696068650790593</v>
      </c>
      <c r="D46" s="11">
        <f t="shared" si="3"/>
        <v>31.150800579330703</v>
      </c>
      <c r="E46" s="11">
        <f t="shared" si="4"/>
        <v>29.620626570058374</v>
      </c>
    </row>
    <row r="47" spans="1:5" x14ac:dyDescent="0.2">
      <c r="A47" s="11">
        <f t="shared" si="0"/>
        <v>451.33999999999969</v>
      </c>
      <c r="B47" s="11">
        <f t="shared" si="1"/>
        <v>44.568692613097319</v>
      </c>
      <c r="C47" s="11">
        <f t="shared" si="2"/>
        <v>34.784460781959737</v>
      </c>
      <c r="D47" s="11">
        <f t="shared" si="3"/>
        <v>31.226917707610724</v>
      </c>
      <c r="E47" s="11">
        <f t="shared" si="4"/>
        <v>29.658370818600574</v>
      </c>
    </row>
    <row r="48" spans="1:5" x14ac:dyDescent="0.2">
      <c r="A48" s="11">
        <f t="shared" si="0"/>
        <v>460.35999999999967</v>
      </c>
      <c r="B48" s="11">
        <f t="shared" si="1"/>
        <v>44.830290591151964</v>
      </c>
      <c r="C48" s="11">
        <f t="shared" si="2"/>
        <v>34.874037136360769</v>
      </c>
      <c r="D48" s="11">
        <f t="shared" si="3"/>
        <v>31.300813193959875</v>
      </c>
      <c r="E48" s="11">
        <f t="shared" si="4"/>
        <v>29.696506545897108</v>
      </c>
    </row>
    <row r="49" spans="1:5" x14ac:dyDescent="0.2">
      <c r="A49" s="11">
        <f t="shared" si="0"/>
        <v>469.37999999999965</v>
      </c>
      <c r="B49" s="11">
        <f t="shared" si="1"/>
        <v>45.08142703654115</v>
      </c>
      <c r="C49" s="11">
        <f t="shared" si="2"/>
        <v>34.964707566347386</v>
      </c>
      <c r="D49" s="11">
        <f t="shared" si="3"/>
        <v>31.372656158342679</v>
      </c>
      <c r="E49" s="11">
        <f t="shared" si="4"/>
        <v>29.735003951073178</v>
      </c>
    </row>
    <row r="50" spans="1:5" x14ac:dyDescent="0.2">
      <c r="A50" s="11">
        <f t="shared" si="0"/>
        <v>478.39999999999964</v>
      </c>
      <c r="B50" s="11">
        <f t="shared" si="1"/>
        <v>45.322883451182776</v>
      </c>
      <c r="C50" s="11">
        <f t="shared" si="2"/>
        <v>35.056390341814065</v>
      </c>
      <c r="D50" s="11">
        <f t="shared" si="3"/>
        <v>31.442599929138883</v>
      </c>
      <c r="E50" s="11">
        <f t="shared" si="4"/>
        <v>29.773836015912089</v>
      </c>
    </row>
    <row r="51" spans="1:5" x14ac:dyDescent="0.2">
      <c r="A51" s="11">
        <f t="shared" si="0"/>
        <v>487.41999999999962</v>
      </c>
      <c r="B51" s="11">
        <f t="shared" si="1"/>
        <v>45.555369701752312</v>
      </c>
      <c r="C51" s="11">
        <f t="shared" si="2"/>
        <v>35.149011224327197</v>
      </c>
      <c r="D51" s="11">
        <f t="shared" si="3"/>
        <v>31.510783780104173</v>
      </c>
      <c r="E51" s="11">
        <f t="shared" si="4"/>
        <v>29.812978198782872</v>
      </c>
    </row>
    <row r="52" spans="1:5" x14ac:dyDescent="0.2">
      <c r="A52" s="11">
        <f t="shared" si="0"/>
        <v>496.4399999999996</v>
      </c>
      <c r="B52" s="11">
        <f t="shared" si="1"/>
        <v>45.779531757229087</v>
      </c>
      <c r="C52" s="11">
        <f t="shared" si="2"/>
        <v>35.242502657926082</v>
      </c>
      <c r="D52" s="11">
        <f t="shared" si="3"/>
        <v>31.577334448454035</v>
      </c>
      <c r="E52" s="11">
        <f t="shared" si="4"/>
        <v>29.852408167136552</v>
      </c>
    </row>
    <row r="53" spans="1:5" x14ac:dyDescent="0.2">
      <c r="A53" s="11">
        <f t="shared" si="0"/>
        <v>505.45999999999958</v>
      </c>
      <c r="B53" s="11">
        <f t="shared" si="1"/>
        <v>45.995958468660767</v>
      </c>
      <c r="C53" s="11">
        <f t="shared" si="2"/>
        <v>35.33680306008975</v>
      </c>
      <c r="D53" s="11">
        <f t="shared" si="3"/>
        <v>31.642367465033598</v>
      </c>
      <c r="E53" s="11">
        <f t="shared" si="4"/>
        <v>29.892105563114956</v>
      </c>
    </row>
    <row r="54" spans="1:5" x14ac:dyDescent="0.2">
      <c r="A54" s="11">
        <f t="shared" si="0"/>
        <v>514.47999999999956</v>
      </c>
      <c r="B54" s="11">
        <f t="shared" si="1"/>
        <v>46.205187524282955</v>
      </c>
      <c r="C54" s="11">
        <f t="shared" si="2"/>
        <v>35.431856198945688</v>
      </c>
      <c r="D54" s="11">
        <f t="shared" si="3"/>
        <v>31.705988322694616</v>
      </c>
      <c r="E54" s="11">
        <f t="shared" si="4"/>
        <v>29.932051797669317</v>
      </c>
    </row>
    <row r="55" spans="1:5" x14ac:dyDescent="0.2">
      <c r="A55" s="11">
        <f t="shared" si="0"/>
        <v>523.49999999999955</v>
      </c>
      <c r="B55" s="11">
        <f t="shared" si="1"/>
        <v>46.407710692666711</v>
      </c>
      <c r="C55" s="11">
        <f t="shared" si="2"/>
        <v>35.527610644937184</v>
      </c>
      <c r="D55" s="11">
        <f t="shared" si="3"/>
        <v>31.768293504985603</v>
      </c>
      <c r="E55" s="11">
        <f t="shared" si="4"/>
        <v>29.97222986929328</v>
      </c>
    </row>
    <row r="56" spans="1:5" x14ac:dyDescent="0.2">
      <c r="A56" s="11">
        <f t="shared" si="0"/>
        <v>532.51999999999953</v>
      </c>
      <c r="B56" s="11">
        <f t="shared" si="1"/>
        <v>46.603978449538879</v>
      </c>
      <c r="C56" s="11">
        <f t="shared" si="2"/>
        <v>35.624019286946748</v>
      </c>
      <c r="D56" s="11">
        <f t="shared" si="3"/>
        <v>31.829371393920386</v>
      </c>
      <c r="E56" s="11">
        <f t="shared" si="4"/>
        <v>30.012624204063719</v>
      </c>
    </row>
    <row r="57" spans="1:5" x14ac:dyDescent="0.2">
      <c r="A57" s="11">
        <f t="shared" si="0"/>
        <v>541.53999999999951</v>
      </c>
      <c r="B57" s="11">
        <f t="shared" si="1"/>
        <v>46.79440406970469</v>
      </c>
      <c r="C57" s="11">
        <f t="shared" si="2"/>
        <v>35.721038904359489</v>
      </c>
      <c r="D57" s="11">
        <f t="shared" si="3"/>
        <v>31.88930307280128</v>
      </c>
      <c r="E57" s="11">
        <f t="shared" si="4"/>
        <v>30.05322051417404</v>
      </c>
    </row>
    <row r="58" spans="1:5" x14ac:dyDescent="0.2">
      <c r="A58" s="11">
        <f t="shared" si="0"/>
        <v>550.55999999999949</v>
      </c>
      <c r="B58" s="11">
        <f t="shared" si="1"/>
        <v>46.979367253595193</v>
      </c>
      <c r="C58" s="11">
        <f t="shared" si="2"/>
        <v>35.818629787795835</v>
      </c>
      <c r="D58" s="11">
        <f t="shared" si="3"/>
        <v>31.948163037737068</v>
      </c>
      <c r="E58" s="11">
        <f t="shared" si="4"/>
        <v>30.094005672556634</v>
      </c>
    </row>
    <row r="59" spans="1:5" x14ac:dyDescent="0.2">
      <c r="A59" s="11">
        <f t="shared" si="0"/>
        <v>559.57999999999947</v>
      </c>
      <c r="B59" s="11">
        <f t="shared" si="1"/>
        <v>47.159217347959569</v>
      </c>
      <c r="C59" s="11">
        <f t="shared" si="2"/>
        <v>35.916755402288921</v>
      </c>
      <c r="D59" s="11">
        <f t="shared" si="3"/>
        <v>32.006019829533322</v>
      </c>
      <c r="E59" s="11">
        <f t="shared" si="4"/>
        <v>30.134967601536502</v>
      </c>
    </row>
    <row r="60" spans="1:5" x14ac:dyDescent="0.2">
      <c r="A60" s="11">
        <f t="shared" si="0"/>
        <v>568.59999999999945</v>
      </c>
      <c r="B60" s="11">
        <f t="shared" si="1"/>
        <v>47.334276211793167</v>
      </c>
      <c r="C60" s="11">
        <f t="shared" si="2"/>
        <v>36.015382087563545</v>
      </c>
      <c r="D60" s="11">
        <f t="shared" si="3"/>
        <v>32.062936595979124</v>
      </c>
      <c r="E60" s="11">
        <f t="shared" si="4"/>
        <v>30.176095173749932</v>
      </c>
    </row>
    <row r="61" spans="1:5" x14ac:dyDescent="0.2">
      <c r="A61" s="11">
        <f t="shared" si="0"/>
        <v>577.61999999999944</v>
      </c>
      <c r="B61" s="11">
        <f t="shared" si="1"/>
        <v>47.504840771468977</v>
      </c>
      <c r="C61" s="11">
        <f t="shared" si="2"/>
        <v>36.11447879081836</v>
      </c>
      <c r="D61" s="11">
        <f t="shared" si="3"/>
        <v>32.118971593156282</v>
      </c>
      <c r="E61" s="11">
        <f t="shared" si="4"/>
        <v>30.21737812380805</v>
      </c>
    </row>
    <row r="62" spans="1:5" x14ac:dyDescent="0.2">
      <c r="A62" s="11">
        <f t="shared" si="0"/>
        <v>586.63999999999942</v>
      </c>
      <c r="B62" s="11">
        <f t="shared" si="1"/>
        <v>47.67118530300327</v>
      </c>
      <c r="C62" s="11">
        <f t="shared" si="2"/>
        <v>36.214016828044763</v>
      </c>
      <c r="D62" s="11">
        <f t="shared" si="3"/>
        <v>32.174178633213188</v>
      </c>
      <c r="E62" s="11">
        <f t="shared" si="4"/>
        <v>30.258806969393969</v>
      </c>
    </row>
    <row r="63" spans="1:5" x14ac:dyDescent="0.2">
      <c r="A63" s="11">
        <f t="shared" ref="A63:A94" si="5">A62+($B$7-$A$7)/100</f>
        <v>595.6599999999994</v>
      </c>
      <c r="B63" s="11">
        <f t="shared" si="1"/>
        <v>47.833563474257218</v>
      </c>
      <c r="C63" s="11">
        <f t="shared" si="2"/>
        <v>36.313969670451748</v>
      </c>
      <c r="D63" s="11">
        <f t="shared" si="3"/>
        <v>32.228607485038772</v>
      </c>
      <c r="E63" s="11">
        <f t="shared" si="4"/>
        <v>30.300372940659418</v>
      </c>
    </row>
    <row r="64" spans="1:5" x14ac:dyDescent="0.2">
      <c r="A64" s="11">
        <f t="shared" si="5"/>
        <v>604.67999999999938</v>
      </c>
      <c r="B64" s="11">
        <f t="shared" si="1"/>
        <v>47.992210175505363</v>
      </c>
      <c r="C64" s="11">
        <f t="shared" si="2"/>
        <v>36.414312753023545</v>
      </c>
      <c r="D64" s="11">
        <f t="shared" si="3"/>
        <v>32.282304233414656</v>
      </c>
      <c r="E64" s="11">
        <f t="shared" si="4"/>
        <v>30.342067916938028</v>
      </c>
    </row>
    <row r="65" spans="1:5" x14ac:dyDescent="0.2">
      <c r="A65" s="11">
        <f t="shared" si="5"/>
        <v>613.69999999999936</v>
      </c>
      <c r="B65" s="11">
        <f t="shared" si="1"/>
        <v>48.14734316306965</v>
      </c>
      <c r="C65" s="11">
        <f t="shared" si="2"/>
        <v>36.515023302627107</v>
      </c>
      <c r="D65" s="11">
        <f t="shared" si="3"/>
        <v>32.335311601491277</v>
      </c>
      <c r="E65" s="11">
        <f t="shared" si="4"/>
        <v>30.383884369921358</v>
      </c>
    </row>
    <row r="66" spans="1:5" x14ac:dyDescent="0.2">
      <c r="A66" s="11">
        <f t="shared" si="5"/>
        <v>622.71999999999935</v>
      </c>
      <c r="B66" s="11">
        <f t="shared" si="1"/>
        <v>48.29916453752125</v>
      </c>
      <c r="C66" s="11">
        <f t="shared" si="2"/>
        <v>36.6160801834205</v>
      </c>
      <c r="D66" s="11">
        <f t="shared" si="3"/>
        <v>32.387669240806808</v>
      </c>
      <c r="E66" s="11">
        <f t="shared" si="4"/>
        <v>30.42581531255421</v>
      </c>
    </row>
    <row r="67" spans="1:5" x14ac:dyDescent="0.2">
      <c r="A67" s="11">
        <f t="shared" si="5"/>
        <v>631.73999999999933</v>
      </c>
      <c r="B67" s="11">
        <f t="shared" si="1"/>
        <v>48.447862075209784</v>
      </c>
      <c r="C67" s="11">
        <f t="shared" si="2"/>
        <v>36.717463757600527</v>
      </c>
      <c r="D67" s="11">
        <f t="shared" si="3"/>
        <v>32.439413992529246</v>
      </c>
      <c r="E67" s="11">
        <f t="shared" si="4"/>
        <v>30.467854253000834</v>
      </c>
    </row>
    <row r="68" spans="1:5" x14ac:dyDescent="0.2">
      <c r="A68" s="11">
        <f t="shared" si="5"/>
        <v>640.75999999999931</v>
      </c>
      <c r="B68" s="11">
        <f t="shared" si="1"/>
        <v>48.593610429519543</v>
      </c>
      <c r="C68" s="11">
        <f t="shared" si="2"/>
        <v>36.819155759774354</v>
      </c>
      <c r="D68" s="11">
        <f t="shared" si="3"/>
        <v>32.490580123139338</v>
      </c>
      <c r="E68" s="11">
        <f t="shared" si="4"/>
        <v>30.509995153114826</v>
      </c>
    </row>
    <row r="69" spans="1:5" x14ac:dyDescent="0.2">
      <c r="A69" s="11">
        <f t="shared" si="5"/>
        <v>649.77999999999929</v>
      </c>
      <c r="B69" s="11">
        <f t="shared" si="1"/>
        <v>48.736572216218079</v>
      </c>
      <c r="C69" s="11">
        <f t="shared" si="2"/>
        <v>36.921139183452901</v>
      </c>
      <c r="D69" s="11">
        <f t="shared" si="3"/>
        <v>32.541199537372812</v>
      </c>
      <c r="E69" s="11">
        <f t="shared" si="4"/>
        <v>30.552232390916327</v>
      </c>
    </row>
    <row r="70" spans="1:5" x14ac:dyDescent="0.2">
      <c r="A70" s="11">
        <f t="shared" si="5"/>
        <v>658.79999999999927</v>
      </c>
      <c r="B70" s="11">
        <f t="shared" si="1"/>
        <v>48.876898995504604</v>
      </c>
      <c r="C70" s="11">
        <f t="shared" si="2"/>
        <v>37.023398178347392</v>
      </c>
      <c r="D70" s="11">
        <f t="shared" si="3"/>
        <v>32.591301970895373</v>
      </c>
      <c r="E70" s="11">
        <f t="shared" si="4"/>
        <v>30.594560726640456</v>
      </c>
    </row>
    <row r="71" spans="1:5" x14ac:dyDescent="0.2">
      <c r="A71" s="11">
        <f t="shared" si="5"/>
        <v>667.81999999999925</v>
      </c>
      <c r="B71" s="11">
        <f t="shared" si="1"/>
        <v>49.014732161843689</v>
      </c>
      <c r="C71" s="11">
        <f t="shared" si="2"/>
        <v>37.125917957309859</v>
      </c>
      <c r="D71" s="11">
        <f t="shared" si="3"/>
        <v>32.640915164885456</v>
      </c>
      <c r="E71" s="11">
        <f t="shared" si="4"/>
        <v>30.636975271973832</v>
      </c>
    </row>
    <row r="72" spans="1:5" x14ac:dyDescent="0.2">
      <c r="A72" s="11">
        <f t="shared" si="5"/>
        <v>676.83999999999924</v>
      </c>
      <c r="B72" s="11">
        <f t="shared" si="1"/>
        <v>49.150203751349075</v>
      </c>
      <c r="C72" s="11">
        <f t="shared" si="2"/>
        <v>37.228684711896236</v>
      </c>
      <c r="D72" s="11">
        <f t="shared" si="3"/>
        <v>32.690065024440585</v>
      </c>
      <c r="E72" s="11">
        <f t="shared" si="4"/>
        <v>30.679471462141567</v>
      </c>
    </row>
    <row r="73" spans="1:5" x14ac:dyDescent="0.2">
      <c r="A73" s="11">
        <f t="shared" si="5"/>
        <v>685.85999999999922</v>
      </c>
      <c r="B73" s="11">
        <f t="shared" si="1"/>
        <v>49.283437175334434</v>
      </c>
      <c r="C73" s="11">
        <f t="shared" si="2"/>
        <v>37.331685535651097</v>
      </c>
      <c r="D73" s="11">
        <f t="shared" si="3"/>
        <v>32.738775762497838</v>
      </c>
      <c r="E73" s="11">
        <f t="shared" si="4"/>
        <v>30.722045030546809</v>
      </c>
    </row>
    <row r="74" spans="1:5" x14ac:dyDescent="0.2">
      <c r="A74" s="11">
        <f t="shared" si="5"/>
        <v>694.8799999999992</v>
      </c>
      <c r="B74" s="11">
        <f t="shared" si="1"/>
        <v>49.414547887647885</v>
      </c>
      <c r="C74" s="11">
        <f t="shared" si="2"/>
        <v>37.434908354317194</v>
      </c>
      <c r="D74" s="11">
        <f t="shared" si="3"/>
        <v>32.787070030762926</v>
      </c>
      <c r="E74" s="11">
        <f t="shared" si="4"/>
        <v>30.764691985699567</v>
      </c>
    </row>
    <row r="75" spans="1:5" x14ac:dyDescent="0.2">
      <c r="A75" s="11">
        <f t="shared" si="5"/>
        <v>703.89999999999918</v>
      </c>
      <c r="B75" s="11">
        <f t="shared" si="1"/>
        <v>49.543643992534129</v>
      </c>
      <c r="C75" s="11">
        <f t="shared" si="2"/>
        <v>37.538341862264787</v>
      </c>
      <c r="D75" s="11">
        <f t="shared" si="3"/>
        <v>32.834969038970996</v>
      </c>
      <c r="E75" s="11">
        <f t="shared" si="4"/>
        <v>30.807408590201579</v>
      </c>
    </row>
    <row r="76" spans="1:5" x14ac:dyDescent="0.2">
      <c r="A76" s="11">
        <f t="shared" si="5"/>
        <v>712.91999999999916</v>
      </c>
      <c r="B76" s="11">
        <f t="shared" si="1"/>
        <v>49.670826799005589</v>
      </c>
      <c r="C76" s="11">
        <f t="shared" si="2"/>
        <v>37.641975464515049</v>
      </c>
      <c r="D76" s="11">
        <f t="shared" si="3"/>
        <v>32.88249266365257</v>
      </c>
      <c r="E76" s="11">
        <f t="shared" si="4"/>
        <v>30.850191341580512</v>
      </c>
    </row>
    <row r="77" spans="1:5" x14ac:dyDescent="0.2">
      <c r="A77" s="11">
        <f t="shared" si="5"/>
        <v>721.93999999999915</v>
      </c>
      <c r="B77" s="11">
        <f t="shared" si="1"/>
        <v>49.796191327034919</v>
      </c>
      <c r="C77" s="11">
        <f t="shared" si="2"/>
        <v>37.745799223802045</v>
      </c>
      <c r="D77" s="11">
        <f t="shared" si="3"/>
        <v>32.929659547447059</v>
      </c>
      <c r="E77" s="11">
        <f t="shared" si="4"/>
        <v>30.893036954789764</v>
      </c>
    </row>
    <row r="78" spans="1:5" x14ac:dyDescent="0.2">
      <c r="A78" s="11">
        <f t="shared" si="5"/>
        <v>730.95999999999913</v>
      </c>
      <c r="B78" s="11">
        <f t="shared" si="1"/>
        <v>49.919826770295636</v>
      </c>
      <c r="C78" s="11">
        <f t="shared" si="2"/>
        <v>37.849803812178919</v>
      </c>
      <c r="D78" s="11">
        <f t="shared" si="3"/>
        <v>32.976487189891081</v>
      </c>
      <c r="E78" s="11">
        <f t="shared" si="4"/>
        <v>30.935942346210553</v>
      </c>
    </row>
    <row r="79" spans="1:5" x14ac:dyDescent="0.2">
      <c r="A79" s="11">
        <f t="shared" si="5"/>
        <v>739.97999999999911</v>
      </c>
      <c r="B79" s="11">
        <f t="shared" si="1"/>
        <v>50.041816919661791</v>
      </c>
      <c r="C79" s="11">
        <f t="shared" si="2"/>
        <v>37.953980466728012</v>
      </c>
      <c r="D79" s="11">
        <f t="shared" si="3"/>
        <v>33.022992030507922</v>
      </c>
      <c r="E79" s="11">
        <f t="shared" si="4"/>
        <v>30.978904619010581</v>
      </c>
    </row>
    <row r="80" spans="1:5" x14ac:dyDescent="0.2">
      <c r="A80" s="11">
        <f t="shared" si="5"/>
        <v>748.99999999999909</v>
      </c>
      <c r="B80" s="11">
        <f t="shared" si="1"/>
        <v>50.162240551224265</v>
      </c>
      <c r="C80" s="11">
        <f t="shared" si="2"/>
        <v>38.058320948981724</v>
      </c>
      <c r="D80" s="11">
        <f t="shared" si="3"/>
        <v>33.069189524935091</v>
      </c>
      <c r="E80" s="11">
        <f t="shared" si="4"/>
        <v>31.021921049729489</v>
      </c>
    </row>
    <row r="81" spans="1:5" x14ac:dyDescent="0.2">
      <c r="A81" s="11">
        <f t="shared" si="5"/>
        <v>758.01999999999907</v>
      </c>
      <c r="B81" s="11">
        <f t="shared" si="1"/>
        <v>50.281171782181133</v>
      </c>
      <c r="C81" s="11">
        <f t="shared" si="2"/>
        <v>38.162817507703252</v>
      </c>
      <c r="D81" s="11">
        <f t="shared" si="3"/>
        <v>33.115094214749071</v>
      </c>
      <c r="E81" s="11">
        <f t="shared" si="4"/>
        <v>31.06498907597496</v>
      </c>
    </row>
    <row r="82" spans="1:5" x14ac:dyDescent="0.2">
      <c r="A82" s="11">
        <f t="shared" si="5"/>
        <v>767.03999999999905</v>
      </c>
      <c r="B82" s="11">
        <f t="shared" si="1"/>
        <v>50.398680397606448</v>
      </c>
      <c r="C82" s="11">
        <f t="shared" si="2"/>
        <v>38.267462844712888</v>
      </c>
      <c r="D82" s="11">
        <f t="shared" si="3"/>
        <v>33.160719791576305</v>
      </c>
      <c r="E82" s="11">
        <f t="shared" si="4"/>
        <v>31.108106285125576</v>
      </c>
    </row>
    <row r="83" spans="1:5" x14ac:dyDescent="0.2">
      <c r="A83" s="11">
        <f t="shared" si="5"/>
        <v>776.05999999999904</v>
      </c>
      <c r="B83" s="11">
        <f t="shared" si="1"/>
        <v>50.514832150789239</v>
      </c>
      <c r="C83" s="11">
        <f t="shared" si="2"/>
        <v>38.372250083478214</v>
      </c>
      <c r="D83" s="11">
        <f t="shared" si="3"/>
        <v>33.206079156018866</v>
      </c>
      <c r="E83" s="11">
        <f t="shared" si="4"/>
        <v>31.151270403947503</v>
      </c>
    </row>
    <row r="84" spans="1:5" x14ac:dyDescent="0.2">
      <c r="A84" s="11">
        <f t="shared" si="5"/>
        <v>785.07999999999902</v>
      </c>
      <c r="B84" s="11">
        <f t="shared" si="1"/>
        <v>50.629689039557974</v>
      </c>
      <c r="C84" s="11">
        <f t="shared" si="2"/>
        <v>38.477172740215963</v>
      </c>
      <c r="D84" s="11">
        <f t="shared" si="3"/>
        <v>33.251184471868541</v>
      </c>
      <c r="E84" s="11">
        <f t="shared" si="4"/>
        <v>31.194479289041308</v>
      </c>
    </row>
    <row r="85" spans="1:5" x14ac:dyDescent="0.2">
      <c r="A85" s="11">
        <f t="shared" si="5"/>
        <v>794.099999999999</v>
      </c>
      <c r="B85" s="11">
        <f t="shared" si="1"/>
        <v>50.743309560760004</v>
      </c>
      <c r="C85" s="11">
        <f t="shared" si="2"/>
        <v>38.582224697278328</v>
      </c>
      <c r="D85" s="11">
        <f t="shared" si="3"/>
        <v>33.296047216034843</v>
      </c>
      <c r="E85" s="11">
        <f t="shared" si="4"/>
        <v>31.237730918044075</v>
      </c>
    </row>
    <row r="86" spans="1:5" x14ac:dyDescent="0.2">
      <c r="A86" s="11">
        <f t="shared" si="5"/>
        <v>803.11999999999898</v>
      </c>
      <c r="B86" s="11">
        <f t="shared" si="1"/>
        <v>50.855748944847768</v>
      </c>
      <c r="C86" s="11">
        <f t="shared" si="2"/>
        <v>38.687400178619711</v>
      </c>
      <c r="D86" s="11">
        <f t="shared" si="3"/>
        <v>33.340678224570269</v>
      </c>
      <c r="E86" s="11">
        <f t="shared" si="4"/>
        <v>31.28102338151924</v>
      </c>
    </row>
    <row r="87" spans="1:5" x14ac:dyDescent="0.2">
      <c r="A87" s="11">
        <f t="shared" si="5"/>
        <v>812.13999999999896</v>
      </c>
      <c r="B87" s="11">
        <f t="shared" si="1"/>
        <v>50.967059372329253</v>
      </c>
      <c r="C87" s="11">
        <f t="shared" si="2"/>
        <v>38.792693727160191</v>
      </c>
      <c r="D87" s="11">
        <f t="shared" si="3"/>
        <v>33.38508773513712</v>
      </c>
      <c r="E87" s="11">
        <f t="shared" si="4"/>
        <v>31.32435487547345</v>
      </c>
    </row>
    <row r="88" spans="1:5" x14ac:dyDescent="0.2">
      <c r="A88" s="11">
        <f t="shared" si="5"/>
        <v>821.15999999999894</v>
      </c>
      <c r="B88" s="11">
        <f t="shared" si="1"/>
        <v>51.077290173667606</v>
      </c>
      <c r="C88" s="11">
        <f t="shared" si="2"/>
        <v>38.898100183879869</v>
      </c>
      <c r="D88" s="11">
        <f t="shared" si="3"/>
        <v>33.429285426227331</v>
      </c>
      <c r="E88" s="11">
        <f t="shared" si="4"/>
        <v>31.367723694445573</v>
      </c>
    </row>
    <row r="89" spans="1:5" x14ac:dyDescent="0.2">
      <c r="A89" s="11">
        <f t="shared" si="5"/>
        <v>830.17999999999893</v>
      </c>
      <c r="B89" s="11">
        <f t="shared" si="1"/>
        <v>51.186488014060593</v>
      </c>
      <c r="C89" s="11">
        <f t="shared" si="2"/>
        <v>39.003614668494428</v>
      </c>
      <c r="D89" s="11">
        <f t="shared" si="3"/>
        <v>33.473280453415548</v>
      </c>
      <c r="E89" s="11">
        <f t="shared" si="4"/>
        <v>31.411128225118485</v>
      </c>
    </row>
    <row r="90" spans="1:5" x14ac:dyDescent="0.2">
      <c r="A90" s="11">
        <f t="shared" si="5"/>
        <v>839.19999999999891</v>
      </c>
      <c r="B90" s="11">
        <f t="shared" si="1"/>
        <v>51.294697064392956</v>
      </c>
      <c r="C90" s="11">
        <f t="shared" si="2"/>
        <v>39.10923256157686</v>
      </c>
      <c r="D90" s="11">
        <f t="shared" si="3"/>
        <v>33.517081482899563</v>
      </c>
      <c r="E90" s="11">
        <f t="shared" si="4"/>
        <v>31.454566940408878</v>
      </c>
    </row>
    <row r="91" spans="1:5" x14ac:dyDescent="0.2">
      <c r="A91" s="11">
        <f t="shared" si="5"/>
        <v>848.21999999999889</v>
      </c>
      <c r="B91" s="11">
        <f t="shared" si="1"/>
        <v>51.401959159531735</v>
      </c>
      <c r="C91" s="11">
        <f t="shared" si="2"/>
        <v>39.214949488002809</v>
      </c>
      <c r="D91" s="11">
        <f t="shared" si="3"/>
        <v>33.56069672255736</v>
      </c>
      <c r="E91" s="11">
        <f t="shared" si="4"/>
        <v>31.498038393994644</v>
      </c>
    </row>
    <row r="92" spans="1:5" x14ac:dyDescent="0.2">
      <c r="A92" s="11">
        <f t="shared" si="5"/>
        <v>857.23999999999887</v>
      </c>
      <c r="B92" s="11">
        <f t="shared" si="1"/>
        <v>51.508313945024099</v>
      </c>
      <c r="C92" s="11">
        <f t="shared" si="2"/>
        <v>39.320761301608705</v>
      </c>
      <c r="D92" s="11">
        <f t="shared" si="3"/>
        <v>33.604133950728766</v>
      </c>
      <c r="E92" s="11">
        <f t="shared" si="4"/>
        <v>31.541541215243203</v>
      </c>
    </row>
    <row r="93" spans="1:5" x14ac:dyDescent="0.2">
      <c r="A93" s="11">
        <f t="shared" si="5"/>
        <v>866.25999999999885</v>
      </c>
      <c r="B93" s="11">
        <f t="shared" si="1"/>
        <v>51.613799013158967</v>
      </c>
      <c r="C93" s="11">
        <f t="shared" si="2"/>
        <v>39.426664070962438</v>
      </c>
      <c r="D93" s="11">
        <f t="shared" si="3"/>
        <v>33.647400542910425</v>
      </c>
      <c r="E93" s="11">
        <f t="shared" si="4"/>
        <v>31.58507410450758</v>
      </c>
    </row>
    <row r="94" spans="1:5" x14ac:dyDescent="0.2">
      <c r="A94" s="11">
        <f t="shared" si="5"/>
        <v>875.27999999999884</v>
      </c>
      <c r="B94" s="11">
        <f t="shared" si="1"/>
        <v>51.718450029264567</v>
      </c>
      <c r="C94" s="11">
        <f t="shared" si="2"/>
        <v>39.532654066155033</v>
      </c>
      <c r="D94" s="11">
        <f t="shared" si="3"/>
        <v>33.690503496534916</v>
      </c>
      <c r="E94" s="11">
        <f t="shared" si="4"/>
        <v>31.628635828760011</v>
      </c>
    </row>
    <row r="95" spans="1:5" x14ac:dyDescent="0.2">
      <c r="A95" s="11">
        <f t="shared" ref="A95:A130" si="6">A94+($B$7-$A$7)/100</f>
        <v>884.29999999999882</v>
      </c>
      <c r="B95" s="11">
        <f t="shared" ref="B95:B130" si="7">8.314*($A$5+$B$5*$A95+$C$5*$A95^2+$D$5/$A95^2)</f>
        <v>51.822300849034526</v>
      </c>
      <c r="C95" s="11">
        <f t="shared" ref="C95:C130" si="8">8.314*($A$12+$B$12*$A95+$C$12*$A95^2+$D$12/$A95^2)</f>
        <v>39.63872774653052</v>
      </c>
      <c r="D95" s="11">
        <f t="shared" ref="D95:D130" si="9">8.314*($A$17+$B$17*$A95+$C$17*$A95^2+$D$17/$A95^2)</f>
        <v>33.733449453989834</v>
      </c>
      <c r="E95" s="11">
        <f t="shared" ref="E95:E130" si="10">8.314*($A$23+$B$23*$A95+$C$23*$A95^2+$D$23/$A95^2)</f>
        <v>31.672225217535704</v>
      </c>
    </row>
    <row r="96" spans="1:5" x14ac:dyDescent="0.2">
      <c r="A96" s="11">
        <f t="shared" si="6"/>
        <v>893.3199999999988</v>
      </c>
      <c r="B96" s="11">
        <f t="shared" si="7"/>
        <v>51.925383627603644</v>
      </c>
      <c r="C96" s="11">
        <f t="shared" si="8"/>
        <v>39.744881749278775</v>
      </c>
      <c r="D96" s="11">
        <f t="shared" si="9"/>
        <v>33.776244724018134</v>
      </c>
      <c r="E96" s="11">
        <f t="shared" si="10"/>
        <v>31.715841159161908</v>
      </c>
    </row>
    <row r="97" spans="1:5" x14ac:dyDescent="0.2">
      <c r="A97" s="11">
        <f t="shared" si="6"/>
        <v>902.33999999999878</v>
      </c>
      <c r="B97" s="11">
        <f t="shared" si="7"/>
        <v>52.027728921029691</v>
      </c>
      <c r="C97" s="11">
        <f t="shared" si="8"/>
        <v>39.851112878822462</v>
      </c>
      <c r="D97" s="11">
        <f t="shared" si="9"/>
        <v>33.818895301628572</v>
      </c>
      <c r="E97" s="11">
        <f t="shared" si="10"/>
        <v>31.759482597249406</v>
      </c>
    </row>
    <row r="98" spans="1:5" x14ac:dyDescent="0.2">
      <c r="A98" s="11">
        <f t="shared" si="6"/>
        <v>911.35999999999876</v>
      </c>
      <c r="B98" s="11">
        <f t="shared" si="7"/>
        <v>52.129365780779537</v>
      </c>
      <c r="C98" s="11">
        <f t="shared" si="8"/>
        <v>39.957418096935577</v>
      </c>
      <c r="D98" s="11">
        <f t="shared" si="9"/>
        <v>33.86140688663356</v>
      </c>
      <c r="E98" s="11">
        <f t="shared" si="10"/>
        <v>31.803148527425968</v>
      </c>
    </row>
    <row r="99" spans="1:5" x14ac:dyDescent="0.2">
      <c r="A99" s="11">
        <f t="shared" si="6"/>
        <v>920.37999999999874</v>
      </c>
      <c r="B99" s="11">
        <f t="shared" si="7"/>
        <v>52.23032184176531</v>
      </c>
      <c r="C99" s="11">
        <f t="shared" si="8"/>
        <v>40.063794513536543</v>
      </c>
      <c r="D99" s="11">
        <f t="shared" si="9"/>
        <v>33.903784900921657</v>
      </c>
      <c r="E99" s="11">
        <f t="shared" si="10"/>
        <v>31.846837994292741</v>
      </c>
    </row>
    <row r="100" spans="1:5" x14ac:dyDescent="0.2">
      <c r="A100" s="11">
        <f t="shared" si="6"/>
        <v>929.39999999999873</v>
      </c>
      <c r="B100" s="11">
        <f t="shared" si="7"/>
        <v>52.33062340442909</v>
      </c>
      <c r="C100" s="11">
        <f t="shared" si="8"/>
        <v>40.170239378103773</v>
      </c>
      <c r="D100" s="11">
        <f t="shared" si="9"/>
        <v>33.946034504562313</v>
      </c>
      <c r="E100" s="11">
        <f t="shared" si="10"/>
        <v>31.89055008858637</v>
      </c>
    </row>
    <row r="101" spans="1:5" x14ac:dyDescent="0.2">
      <c r="A101" s="11">
        <f t="shared" si="6"/>
        <v>938.41999999999871</v>
      </c>
      <c r="B101" s="11">
        <f t="shared" si="7"/>
        <v>52.430295511331281</v>
      </c>
      <c r="C101" s="11">
        <f t="shared" si="8"/>
        <v>40.276750071665944</v>
      </c>
      <c r="D101" s="11">
        <f t="shared" si="9"/>
        <v>33.988160610832288</v>
      </c>
      <c r="E101" s="11">
        <f t="shared" si="10"/>
        <v>31.93428394453122</v>
      </c>
    </row>
    <row r="102" spans="1:5" x14ac:dyDescent="0.2">
      <c r="A102" s="11">
        <f t="shared" si="6"/>
        <v>947.43999999999869</v>
      </c>
      <c r="B102" s="11">
        <f t="shared" si="7"/>
        <v>52.529362018659583</v>
      </c>
      <c r="C102" s="11">
        <f t="shared" si="8"/>
        <v>40.383324099323573</v>
      </c>
      <c r="D102" s="11">
        <f t="shared" si="9"/>
        <v>34.030167900245502</v>
      </c>
      <c r="E102" s="11">
        <f t="shared" si="10"/>
        <v>31.978038737367125</v>
      </c>
    </row>
    <row r="103" spans="1:5" x14ac:dyDescent="0.2">
      <c r="A103" s="11">
        <f t="shared" si="6"/>
        <v>956.45999999999867</v>
      </c>
      <c r="B103" s="11">
        <f t="shared" si="7"/>
        <v>52.627845663039594</v>
      </c>
      <c r="C103" s="11">
        <f t="shared" si="8"/>
        <v>40.48995908326188</v>
      </c>
      <c r="D103" s="11">
        <f t="shared" si="9"/>
        <v>34.07206083366107</v>
      </c>
      <c r="E103" s="11">
        <f t="shared" si="10"/>
        <v>32.021813681039625</v>
      </c>
    </row>
    <row r="104" spans="1:5" x14ac:dyDescent="0.2">
      <c r="A104" s="11">
        <f t="shared" si="6"/>
        <v>965.47999999999865</v>
      </c>
      <c r="B104" s="11">
        <f t="shared" si="7"/>
        <v>52.725768123996993</v>
      </c>
      <c r="C104" s="11">
        <f t="shared" si="8"/>
        <v>40.596652756218447</v>
      </c>
      <c r="D104" s="11">
        <f t="shared" si="9"/>
        <v>34.113843664538244</v>
      </c>
      <c r="E104" s="11">
        <f t="shared" si="10"/>
        <v>32.065608026040472</v>
      </c>
    </row>
    <row r="105" spans="1:5" x14ac:dyDescent="0.2">
      <c r="A105" s="11">
        <f t="shared" si="6"/>
        <v>974.49999999999864</v>
      </c>
      <c r="B105" s="11">
        <f t="shared" si="7"/>
        <v>52.823150082391287</v>
      </c>
      <c r="C105" s="11">
        <f t="shared" si="8"/>
        <v>40.703402955372205</v>
      </c>
      <c r="D105" s="11">
        <f t="shared" si="9"/>
        <v>34.155520450400878</v>
      </c>
      <c r="E105" s="11">
        <f t="shared" si="10"/>
        <v>32.1094210573875</v>
      </c>
    </row>
    <row r="106" spans="1:5" x14ac:dyDescent="0.2">
      <c r="A106" s="11">
        <f t="shared" si="6"/>
        <v>983.51999999999862</v>
      </c>
      <c r="B106" s="11">
        <f t="shared" si="7"/>
        <v>52.920011275115733</v>
      </c>
      <c r="C106" s="11">
        <f t="shared" si="8"/>
        <v>40.81020761662279</v>
      </c>
      <c r="D106" s="11">
        <f t="shared" si="9"/>
        <v>34.197095063569428</v>
      </c>
      <c r="E106" s="11">
        <f t="shared" si="10"/>
        <v>32.153252092733482</v>
      </c>
    </row>
    <row r="107" spans="1:5" x14ac:dyDescent="0.2">
      <c r="A107" s="11">
        <f t="shared" si="6"/>
        <v>992.5399999999986</v>
      </c>
      <c r="B107" s="11">
        <f t="shared" si="7"/>
        <v>53.016370546333413</v>
      </c>
      <c r="C107" s="11">
        <f t="shared" si="8"/>
        <v>40.917064769232354</v>
      </c>
      <c r="D107" s="11">
        <f t="shared" si="9"/>
        <v>34.238571201213311</v>
      </c>
      <c r="E107" s="11">
        <f t="shared" si="10"/>
        <v>32.197100480594827</v>
      </c>
    </row>
    <row r="108" spans="1:5" x14ac:dyDescent="0.2">
      <c r="A108" s="11">
        <f t="shared" si="6"/>
        <v>1001.5599999999986</v>
      </c>
      <c r="B108" s="11">
        <f t="shared" si="7"/>
        <v>53.112245895498013</v>
      </c>
      <c r="C108" s="11">
        <f t="shared" si="8"/>
        <v>41.023972530803391</v>
      </c>
      <c r="D108" s="11">
        <f t="shared" si="9"/>
        <v>34.279952394772451</v>
      </c>
      <c r="E108" s="11">
        <f t="shared" si="10"/>
        <v>32.240965598691361</v>
      </c>
    </row>
    <row r="109" spans="1:5" x14ac:dyDescent="0.2">
      <c r="A109" s="11">
        <f t="shared" si="6"/>
        <v>1010.5799999999986</v>
      </c>
      <c r="B109" s="11">
        <f t="shared" si="7"/>
        <v>53.207654522387692</v>
      </c>
      <c r="C109" s="11">
        <f t="shared" si="8"/>
        <v>41.130929102569112</v>
      </c>
      <c r="D109" s="11">
        <f t="shared" si="9"/>
        <v>34.321242018792773</v>
      </c>
      <c r="E109" s="11">
        <f t="shared" si="10"/>
        <v>32.284846852389457</v>
      </c>
    </row>
    <row r="110" spans="1:5" x14ac:dyDescent="0.2">
      <c r="A110" s="11">
        <f t="shared" si="6"/>
        <v>1019.5999999999985</v>
      </c>
      <c r="B110" s="11">
        <f t="shared" si="7"/>
        <v>53.302612869362761</v>
      </c>
      <c r="C110" s="11">
        <f t="shared" si="8"/>
        <v>41.237932764974147</v>
      </c>
      <c r="D110" s="11">
        <f t="shared" si="9"/>
        <v>34.362443299217063</v>
      </c>
      <c r="E110" s="11">
        <f t="shared" si="10"/>
        <v>32.328743673241036</v>
      </c>
    </row>
    <row r="111" spans="1:5" x14ac:dyDescent="0.2">
      <c r="A111" s="11">
        <f t="shared" si="6"/>
        <v>1028.6199999999985</v>
      </c>
      <c r="B111" s="11">
        <f t="shared" si="7"/>
        <v>53.397136661040776</v>
      </c>
      <c r="C111" s="11">
        <f t="shared" si="8"/>
        <v>41.344981873525192</v>
      </c>
      <c r="D111" s="11">
        <f t="shared" si="9"/>
        <v>34.403559321169062</v>
      </c>
      <c r="E111" s="11">
        <f t="shared" si="10"/>
        <v>32.37265551761196</v>
      </c>
    </row>
    <row r="112" spans="1:5" x14ac:dyDescent="0.2">
      <c r="A112" s="11">
        <f t="shared" si="6"/>
        <v>1037.6399999999985</v>
      </c>
      <c r="B112" s="11">
        <f t="shared" si="7"/>
        <v>53.491240941568073</v>
      </c>
      <c r="C112" s="11">
        <f t="shared" si="8"/>
        <v>41.452074854893205</v>
      </c>
      <c r="D112" s="11">
        <f t="shared" si="9"/>
        <v>34.444593036266092</v>
      </c>
      <c r="E112" s="11">
        <f t="shared" si="10"/>
        <v>32.416581865393454</v>
      </c>
    </row>
    <row r="113" spans="1:5" x14ac:dyDescent="0.2">
      <c r="A113" s="11">
        <f t="shared" si="6"/>
        <v>1046.6599999999985</v>
      </c>
      <c r="B113" s="11">
        <f t="shared" si="7"/>
        <v>53.584940109652585</v>
      </c>
      <c r="C113" s="11">
        <f t="shared" si="8"/>
        <v>41.55921020324962</v>
      </c>
      <c r="D113" s="11">
        <f t="shared" si="9"/>
        <v>34.485547269492322</v>
      </c>
      <c r="E113" s="11">
        <f t="shared" si="10"/>
        <v>32.460522218790942</v>
      </c>
    </row>
    <row r="114" spans="1:5" x14ac:dyDescent="0.2">
      <c r="A114" s="11">
        <f t="shared" si="6"/>
        <v>1055.6799999999985</v>
      </c>
      <c r="B114" s="11">
        <f t="shared" si="7"/>
        <v>53.678247951510414</v>
      </c>
      <c r="C114" s="11">
        <f t="shared" si="8"/>
        <v>41.666386476820762</v>
      </c>
      <c r="D114" s="11">
        <f t="shared" si="9"/>
        <v>34.526424725662835</v>
      </c>
      <c r="E114" s="11">
        <f t="shared" si="10"/>
        <v>32.504476101185041</v>
      </c>
    </row>
    <row r="115" spans="1:5" x14ac:dyDescent="0.2">
      <c r="A115" s="11">
        <f t="shared" si="6"/>
        <v>1064.6999999999985</v>
      </c>
      <c r="B115" s="11">
        <f t="shared" si="7"/>
        <v>53.771177671866923</v>
      </c>
      <c r="C115" s="11">
        <f t="shared" si="8"/>
        <v>41.773602294645698</v>
      </c>
      <c r="D115" s="11">
        <f t="shared" si="9"/>
        <v>34.567227995505959</v>
      </c>
      <c r="E115" s="11">
        <f t="shared" si="10"/>
        <v>32.548443056059732</v>
      </c>
    </row>
    <row r="116" spans="1:5" x14ac:dyDescent="0.2">
      <c r="A116" s="11">
        <f t="shared" si="6"/>
        <v>1073.7199999999984</v>
      </c>
      <c r="B116" s="11">
        <f t="shared" si="7"/>
        <v>53.86374192314242</v>
      </c>
      <c r="C116" s="11">
        <f t="shared" si="8"/>
        <v>41.880856333524065</v>
      </c>
      <c r="D116" s="11">
        <f t="shared" si="9"/>
        <v>34.607959561389357</v>
      </c>
      <c r="E116" s="11">
        <f t="shared" si="10"/>
        <v>32.592422645993409</v>
      </c>
    </row>
    <row r="117" spans="1:5" x14ac:dyDescent="0.2">
      <c r="A117" s="11">
        <f t="shared" si="6"/>
        <v>1082.7399999999984</v>
      </c>
      <c r="B117" s="11">
        <f t="shared" si="7"/>
        <v>53.955952832943183</v>
      </c>
      <c r="C117" s="11">
        <f t="shared" si="8"/>
        <v>41.988147325140929</v>
      </c>
      <c r="D117" s="11">
        <f t="shared" si="9"/>
        <v>34.648621802713762</v>
      </c>
      <c r="E117" s="11">
        <f t="shared" si="10"/>
        <v>32.636414451708404</v>
      </c>
    </row>
    <row r="118" spans="1:5" x14ac:dyDescent="0.2">
      <c r="A118" s="11">
        <f t="shared" si="6"/>
        <v>1091.7599999999984</v>
      </c>
      <c r="B118" s="11">
        <f t="shared" si="7"/>
        <v>54.047822029969048</v>
      </c>
      <c r="C118" s="11">
        <f t="shared" si="8"/>
        <v>42.095474053357407</v>
      </c>
      <c r="D118" s="11">
        <f t="shared" si="9"/>
        <v>34.689217000995889</v>
      </c>
      <c r="E118" s="11">
        <f t="shared" si="10"/>
        <v>32.680418071175339</v>
      </c>
    </row>
    <row r="119" spans="1:5" x14ac:dyDescent="0.2">
      <c r="A119" s="11">
        <f t="shared" si="6"/>
        <v>1100.7799999999984</v>
      </c>
      <c r="B119" s="11">
        <f t="shared" si="7"/>
        <v>54.139360668441178</v>
      </c>
      <c r="C119" s="11">
        <f t="shared" si="8"/>
        <v>42.202835351656006</v>
      </c>
      <c r="D119" s="11">
        <f t="shared" si="9"/>
        <v>34.729747344661178</v>
      </c>
      <c r="E119" s="11">
        <f t="shared" si="10"/>
        <v>32.724433118768594</v>
      </c>
    </row>
    <row r="120" spans="1:5" x14ac:dyDescent="0.2">
      <c r="A120" s="11">
        <f t="shared" si="6"/>
        <v>1109.7999999999984</v>
      </c>
      <c r="B120" s="11">
        <f t="shared" si="7"/>
        <v>54.230579451145715</v>
      </c>
      <c r="C120" s="11">
        <f t="shared" si="8"/>
        <v>42.310230100730635</v>
      </c>
      <c r="D120" s="11">
        <f t="shared" si="9"/>
        <v>34.770214933564802</v>
      </c>
      <c r="E120" s="11">
        <f t="shared" si="10"/>
        <v>32.768459224469623</v>
      </c>
    </row>
    <row r="121" spans="1:5" x14ac:dyDescent="0.2">
      <c r="A121" s="11">
        <f t="shared" si="6"/>
        <v>1118.8199999999983</v>
      </c>
      <c r="B121" s="11">
        <f t="shared" si="7"/>
        <v>54.321488651182293</v>
      </c>
      <c r="C121" s="11">
        <f t="shared" si="8"/>
        <v>42.417657226212199</v>
      </c>
      <c r="D121" s="11">
        <f t="shared" si="9"/>
        <v>34.810621783258718</v>
      </c>
      <c r="E121" s="11">
        <f t="shared" si="10"/>
        <v>32.812496033115103</v>
      </c>
    </row>
    <row r="122" spans="1:5" x14ac:dyDescent="0.2">
      <c r="A122" s="11">
        <f t="shared" si="6"/>
        <v>1127.8399999999983</v>
      </c>
      <c r="B122" s="11">
        <f t="shared" si="7"/>
        <v>54.412098132499828</v>
      </c>
      <c r="C122" s="11">
        <f t="shared" si="8"/>
        <v>42.525115696520913</v>
      </c>
      <c r="D122" s="11">
        <f t="shared" si="9"/>
        <v>34.850969829020727</v>
      </c>
      <c r="E122" s="11">
        <f t="shared" si="10"/>
        <v>32.856543203686911</v>
      </c>
    </row>
    <row r="123" spans="1:5" x14ac:dyDescent="0.2">
      <c r="A123" s="11">
        <f t="shared" si="6"/>
        <v>1136.8599999999983</v>
      </c>
      <c r="B123" s="11">
        <f t="shared" si="7"/>
        <v>54.502417369296396</v>
      </c>
      <c r="C123" s="11">
        <f t="shared" si="8"/>
        <v>42.63260452083744</v>
      </c>
      <c r="D123" s="11">
        <f t="shared" si="9"/>
        <v>34.891260929660639</v>
      </c>
      <c r="E123" s="11">
        <f t="shared" si="10"/>
        <v>32.900600408641459</v>
      </c>
    </row>
    <row r="124" spans="1:5" x14ac:dyDescent="0.2">
      <c r="A124" s="11">
        <f t="shared" si="6"/>
        <v>1145.8799999999983</v>
      </c>
      <c r="B124" s="11">
        <f t="shared" si="7"/>
        <v>54.59245546435433</v>
      </c>
      <c r="C124" s="11">
        <f t="shared" si="8"/>
        <v>42.740122747185396</v>
      </c>
      <c r="D124" s="11">
        <f t="shared" si="9"/>
        <v>34.931496871117602</v>
      </c>
      <c r="E124" s="11">
        <f t="shared" si="10"/>
        <v>32.944667333275831</v>
      </c>
    </row>
    <row r="125" spans="1:5" x14ac:dyDescent="0.2">
      <c r="A125" s="11">
        <f t="shared" si="6"/>
        <v>1154.8999999999983</v>
      </c>
      <c r="B125" s="11">
        <f t="shared" si="7"/>
        <v>54.68222116637692</v>
      </c>
      <c r="C125" s="11">
        <f t="shared" si="8"/>
        <v>42.847669460618299</v>
      </c>
      <c r="D125" s="11">
        <f t="shared" si="9"/>
        <v>34.971679369861498</v>
      </c>
      <c r="E125" s="11">
        <f t="shared" si="10"/>
        <v>32.988743675128362</v>
      </c>
    </row>
    <row r="126" spans="1:5" x14ac:dyDescent="0.2">
      <c r="A126" s="11">
        <f t="shared" si="6"/>
        <v>1163.9199999999983</v>
      </c>
      <c r="B126" s="11">
        <f t="shared" si="7"/>
        <v>54.771722886388226</v>
      </c>
      <c r="C126" s="11">
        <f t="shared" si="8"/>
        <v>42.955243781504414</v>
      </c>
      <c r="D126" s="11">
        <f t="shared" si="9"/>
        <v>35.011810076110528</v>
      </c>
      <c r="E126" s="11">
        <f t="shared" si="10"/>
        <v>33.032829143411703</v>
      </c>
    </row>
    <row r="127" spans="1:5" x14ac:dyDescent="0.2">
      <c r="A127" s="11">
        <f t="shared" si="6"/>
        <v>1172.9399999999982</v>
      </c>
      <c r="B127" s="11">
        <f t="shared" si="7"/>
        <v>54.860968713253534</v>
      </c>
      <c r="C127" s="11">
        <f t="shared" si="8"/>
        <v>43.062844863903628</v>
      </c>
      <c r="D127" s="11">
        <f t="shared" si="9"/>
        <v>35.051890576876289</v>
      </c>
      <c r="E127" s="11">
        <f t="shared" si="10"/>
        <v>33.076923458476237</v>
      </c>
    </row>
    <row r="128" spans="1:5" x14ac:dyDescent="0.2">
      <c r="A128" s="11">
        <f t="shared" si="6"/>
        <v>1181.9599999999982</v>
      </c>
      <c r="B128" s="11">
        <f t="shared" si="7"/>
        <v>54.949966428373926</v>
      </c>
      <c r="C128" s="11">
        <f t="shared" si="8"/>
        <v>43.170471894030712</v>
      </c>
      <c r="D128" s="11">
        <f t="shared" si="9"/>
        <v>35.091922398846805</v>
      </c>
      <c r="E128" s="11">
        <f t="shared" si="10"/>
        <v>33.121026351302049</v>
      </c>
    </row>
    <row r="129" spans="1:256" x14ac:dyDescent="0.2">
      <c r="A129" s="11">
        <f t="shared" si="6"/>
        <v>1190.9799999999982</v>
      </c>
      <c r="B129" s="11">
        <f t="shared" si="7"/>
        <v>55.038723519604737</v>
      </c>
      <c r="C129" s="11">
        <f t="shared" si="8"/>
        <v>43.278124088799657</v>
      </c>
      <c r="D129" s="11">
        <f t="shared" si="9"/>
        <v>35.131907011117292</v>
      </c>
      <c r="E129" s="11">
        <f t="shared" si="10"/>
        <v>33.16513756301773</v>
      </c>
    </row>
    <row r="130" spans="1:256" x14ac:dyDescent="0.2">
      <c r="A130" s="11">
        <f t="shared" si="6"/>
        <v>1199.9999999999982</v>
      </c>
      <c r="B130" s="11">
        <f t="shared" si="7"/>
        <v>55.127247194444422</v>
      </c>
      <c r="C130" s="11">
        <f t="shared" si="8"/>
        <v>43.38580069444442</v>
      </c>
      <c r="D130" s="11">
        <f t="shared" si="9"/>
        <v>35.171845827777766</v>
      </c>
      <c r="E130" s="11">
        <f t="shared" si="10"/>
        <v>33.209256844444432</v>
      </c>
    </row>
    <row r="134" spans="1:256" s="9" customFormat="1" x14ac:dyDescent="0.2">
      <c r="A134" s="5"/>
      <c r="B134" s="4"/>
      <c r="C134" s="5"/>
      <c r="D134" s="6"/>
      <c r="E134" s="6"/>
      <c r="F134" s="6"/>
      <c r="G134" s="6"/>
      <c r="H134" s="7"/>
      <c r="I134" s="4"/>
      <c r="J134" s="4"/>
      <c r="K134" s="4"/>
      <c r="L134" s="4"/>
      <c r="M134" s="4"/>
      <c r="N134" s="8"/>
      <c r="O134" s="8"/>
      <c r="P134" s="8"/>
      <c r="Q134" s="8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GB134" s="4"/>
      <c r="GC134" s="4"/>
      <c r="GD134" s="4"/>
      <c r="GE134" s="4"/>
      <c r="GF134" s="4"/>
      <c r="GG134" s="4"/>
      <c r="GH134" s="4"/>
      <c r="GI134" s="4"/>
      <c r="GJ134" s="4"/>
      <c r="GK134" s="4"/>
      <c r="GL134" s="4"/>
      <c r="GM134" s="4"/>
      <c r="GN134" s="4"/>
      <c r="GO134" s="4"/>
      <c r="GP134" s="4"/>
      <c r="GQ134" s="4"/>
      <c r="GR134" s="4"/>
      <c r="GS134" s="4"/>
      <c r="GT134" s="4"/>
      <c r="GU134" s="4"/>
      <c r="GV134" s="4"/>
      <c r="GW134" s="4"/>
      <c r="GX134" s="4"/>
      <c r="GY134" s="4"/>
      <c r="GZ134" s="4"/>
      <c r="HA134" s="4"/>
      <c r="HB134" s="4"/>
      <c r="HC134" s="4"/>
      <c r="HD134" s="4"/>
      <c r="HE134" s="4"/>
      <c r="HF134" s="4"/>
      <c r="HG134" s="4"/>
      <c r="HH134" s="4"/>
      <c r="HI134" s="4"/>
      <c r="HJ134" s="4"/>
      <c r="HK134" s="4"/>
      <c r="HL134" s="4"/>
      <c r="HM134" s="4"/>
      <c r="HN134" s="4"/>
      <c r="HO134" s="4"/>
      <c r="HP134" s="4"/>
      <c r="HQ134" s="4"/>
      <c r="HR134" s="4"/>
      <c r="HS134" s="4"/>
      <c r="HT134" s="4"/>
      <c r="HU134" s="4"/>
      <c r="HV134" s="4"/>
      <c r="HW134" s="4"/>
      <c r="HX134" s="4"/>
      <c r="HY134" s="4"/>
      <c r="HZ134" s="4"/>
      <c r="IA134" s="4"/>
      <c r="IB134" s="4"/>
      <c r="IC134" s="4"/>
      <c r="ID134" s="4"/>
      <c r="IE134" s="4"/>
      <c r="IF134" s="4"/>
      <c r="IG134" s="4"/>
      <c r="IH134" s="4"/>
      <c r="II134" s="4"/>
      <c r="IJ134" s="4"/>
      <c r="IK134" s="4"/>
      <c r="IL134" s="4"/>
      <c r="IM134" s="4"/>
      <c r="IN134" s="4"/>
      <c r="IO134" s="4"/>
      <c r="IP134" s="4"/>
      <c r="IQ134" s="4"/>
      <c r="IR134" s="4"/>
      <c r="IS134" s="4"/>
      <c r="IT134" s="4"/>
      <c r="IU134" s="4"/>
      <c r="IV134" s="4"/>
    </row>
    <row r="135" spans="1:256" s="9" customFormat="1" x14ac:dyDescent="0.2">
      <c r="A135" s="5"/>
      <c r="B135" s="4"/>
      <c r="C135" s="5"/>
      <c r="D135" s="6"/>
      <c r="E135" s="6"/>
      <c r="F135" s="6"/>
      <c r="G135" s="6"/>
      <c r="H135" s="4"/>
      <c r="I135" s="4"/>
      <c r="J135" s="4"/>
      <c r="K135" s="4"/>
      <c r="L135" s="4"/>
      <c r="M135" s="4"/>
      <c r="N135" s="8"/>
      <c r="O135" s="8"/>
      <c r="P135" s="8"/>
      <c r="Q135" s="8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  <c r="FT135" s="4"/>
      <c r="FU135" s="4"/>
      <c r="FV135" s="4"/>
      <c r="FW135" s="4"/>
      <c r="FX135" s="4"/>
      <c r="FY135" s="4"/>
      <c r="FZ135" s="4"/>
      <c r="GA135" s="4"/>
      <c r="GB135" s="4"/>
      <c r="GC135" s="4"/>
      <c r="GD135" s="4"/>
      <c r="GE135" s="4"/>
      <c r="GF135" s="4"/>
      <c r="GG135" s="4"/>
      <c r="GH135" s="4"/>
      <c r="GI135" s="4"/>
      <c r="GJ135" s="4"/>
      <c r="GK135" s="4"/>
      <c r="GL135" s="4"/>
      <c r="GM135" s="4"/>
      <c r="GN135" s="4"/>
      <c r="GO135" s="4"/>
      <c r="GP135" s="4"/>
      <c r="GQ135" s="4"/>
      <c r="GR135" s="4"/>
      <c r="GS135" s="4"/>
      <c r="GT135" s="4"/>
      <c r="GU135" s="4"/>
      <c r="GV135" s="4"/>
      <c r="GW135" s="4"/>
      <c r="GX135" s="4"/>
      <c r="GY135" s="4"/>
      <c r="GZ135" s="4"/>
      <c r="HA135" s="4"/>
      <c r="HB135" s="4"/>
      <c r="HC135" s="4"/>
      <c r="HD135" s="4"/>
      <c r="HE135" s="4"/>
      <c r="HF135" s="4"/>
      <c r="HG135" s="4"/>
      <c r="HH135" s="4"/>
      <c r="HI135" s="4"/>
      <c r="HJ135" s="4"/>
      <c r="HK135" s="4"/>
      <c r="HL135" s="4"/>
      <c r="HM135" s="4"/>
      <c r="HN135" s="4"/>
      <c r="HO135" s="4"/>
      <c r="HP135" s="4"/>
      <c r="HQ135" s="4"/>
      <c r="HR135" s="4"/>
      <c r="HS135" s="4"/>
      <c r="HT135" s="4"/>
      <c r="HU135" s="4"/>
      <c r="HV135" s="4"/>
      <c r="HW135" s="4"/>
      <c r="HX135" s="4"/>
      <c r="HY135" s="4"/>
      <c r="HZ135" s="4"/>
      <c r="IA135" s="4"/>
      <c r="IB135" s="4"/>
      <c r="IC135" s="4"/>
      <c r="ID135" s="4"/>
      <c r="IE135" s="4"/>
      <c r="IF135" s="4"/>
      <c r="IG135" s="4"/>
      <c r="IH135" s="4"/>
      <c r="II135" s="4"/>
      <c r="IJ135" s="4"/>
      <c r="IK135" s="4"/>
      <c r="IL135" s="4"/>
      <c r="IM135" s="4"/>
      <c r="IN135" s="4"/>
      <c r="IO135" s="4"/>
      <c r="IP135" s="4"/>
      <c r="IQ135" s="4"/>
      <c r="IR135" s="4"/>
      <c r="IS135" s="4"/>
      <c r="IT135" s="4"/>
      <c r="IU135" s="4"/>
      <c r="IV135" s="4"/>
    </row>
    <row r="136" spans="1:256" s="9" customFormat="1" x14ac:dyDescent="0.2">
      <c r="A136" s="5"/>
      <c r="B136" s="4"/>
      <c r="C136" s="5"/>
      <c r="D136" s="6"/>
      <c r="E136" s="6"/>
      <c r="F136" s="6"/>
      <c r="G136" s="6"/>
      <c r="H136" s="4"/>
      <c r="I136" s="4"/>
      <c r="J136" s="4"/>
      <c r="K136" s="4"/>
      <c r="L136" s="4"/>
      <c r="M136" s="4"/>
      <c r="N136" s="8"/>
      <c r="O136" s="8"/>
      <c r="P136" s="8"/>
      <c r="Q136" s="8"/>
    </row>
    <row r="137" spans="1:256" s="9" customFormat="1" x14ac:dyDescent="0.2">
      <c r="A137" s="5"/>
      <c r="B137" s="4"/>
      <c r="C137" s="5"/>
      <c r="D137" s="6"/>
      <c r="E137" s="6"/>
      <c r="F137" s="6"/>
      <c r="G137" s="6"/>
      <c r="H137" s="4"/>
      <c r="I137" s="4"/>
      <c r="J137" s="4"/>
      <c r="K137" s="4"/>
      <c r="L137" s="4"/>
      <c r="M137" s="4"/>
      <c r="N137" s="8"/>
      <c r="O137" s="8"/>
      <c r="P137" s="8"/>
      <c r="Q137" s="8"/>
    </row>
    <row r="138" spans="1:256" s="9" customFormat="1" x14ac:dyDescent="0.2">
      <c r="A138" s="4"/>
      <c r="B138" s="4"/>
      <c r="C138" s="4"/>
      <c r="D138" s="10"/>
      <c r="E138" s="10"/>
      <c r="F138" s="10"/>
      <c r="G138" s="10"/>
      <c r="H138" s="4"/>
      <c r="I138" s="4"/>
      <c r="J138" s="4"/>
      <c r="K138" s="4"/>
      <c r="L138" s="4"/>
      <c r="M138" s="4"/>
      <c r="N138" s="7"/>
      <c r="O138" s="7"/>
      <c r="P138" s="7"/>
      <c r="Q138" s="7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/>
      <c r="FT138" s="4"/>
      <c r="FU138" s="4"/>
      <c r="FV138" s="4"/>
      <c r="FW138" s="4"/>
      <c r="FX138" s="4"/>
      <c r="FY138" s="4"/>
      <c r="FZ138" s="4"/>
      <c r="GA138" s="4"/>
      <c r="GB138" s="4"/>
      <c r="GC138" s="4"/>
      <c r="GD138" s="4"/>
      <c r="GE138" s="4"/>
      <c r="GF138" s="4"/>
      <c r="GG138" s="4"/>
      <c r="GH138" s="4"/>
      <c r="GI138" s="4"/>
      <c r="GJ138" s="4"/>
      <c r="GK138" s="4"/>
      <c r="GL138" s="4"/>
      <c r="GM138" s="4"/>
      <c r="GN138" s="4"/>
      <c r="GO138" s="4"/>
      <c r="GP138" s="4"/>
      <c r="GQ138" s="4"/>
      <c r="GR138" s="4"/>
      <c r="GS138" s="4"/>
      <c r="GT138" s="4"/>
      <c r="GU138" s="4"/>
      <c r="GV138" s="4"/>
      <c r="GW138" s="4"/>
      <c r="GX138" s="4"/>
      <c r="GY138" s="4"/>
      <c r="GZ138" s="4"/>
      <c r="HA138" s="4"/>
      <c r="HB138" s="4"/>
      <c r="HC138" s="4"/>
      <c r="HD138" s="4"/>
      <c r="HE138" s="4"/>
      <c r="HF138" s="4"/>
      <c r="HG138" s="4"/>
      <c r="HH138" s="4"/>
      <c r="HI138" s="4"/>
      <c r="HJ138" s="4"/>
      <c r="HK138" s="4"/>
      <c r="HL138" s="4"/>
      <c r="HM138" s="4"/>
      <c r="HN138" s="4"/>
      <c r="HO138" s="4"/>
      <c r="HP138" s="4"/>
      <c r="HQ138" s="4"/>
      <c r="HR138" s="4"/>
      <c r="HS138" s="4"/>
      <c r="HT138" s="4"/>
      <c r="HU138" s="4"/>
      <c r="HV138" s="4"/>
      <c r="HW138" s="4"/>
      <c r="HX138" s="4"/>
      <c r="HY138" s="4"/>
      <c r="HZ138" s="4"/>
      <c r="IA138" s="4"/>
      <c r="IB138" s="4"/>
      <c r="IC138" s="4"/>
      <c r="ID138" s="4"/>
      <c r="IE138" s="4"/>
      <c r="IF138" s="4"/>
      <c r="IG138" s="4"/>
      <c r="IH138" s="4"/>
      <c r="II138" s="4"/>
      <c r="IJ138" s="4"/>
      <c r="IK138" s="4"/>
      <c r="IL138" s="4"/>
      <c r="IM138" s="4"/>
      <c r="IN138" s="4"/>
      <c r="IO138" s="4"/>
      <c r="IP138" s="4"/>
      <c r="IQ138" s="4"/>
      <c r="IR138" s="4"/>
      <c r="IS138" s="4"/>
      <c r="IT138" s="4"/>
      <c r="IU138" s="4"/>
      <c r="IV138" s="4"/>
    </row>
  </sheetData>
  <mergeCells count="5">
    <mergeCell ref="A28:C28"/>
    <mergeCell ref="A18:D18"/>
    <mergeCell ref="A24:D24"/>
    <mergeCell ref="A8:D8"/>
    <mergeCell ref="A13:D13"/>
  </mergeCells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Low T</vt:lpstr>
      <vt:lpstr>High T</vt:lpstr>
    </vt:vector>
  </TitlesOfParts>
  <Company>The University of Tulsa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geoffrey-price</dc:creator>
  <cp:lastModifiedBy>geoffrey-price</cp:lastModifiedBy>
  <dcterms:created xsi:type="dcterms:W3CDTF">2005-05-25T13:55:50Z</dcterms:created>
  <dcterms:modified xsi:type="dcterms:W3CDTF">2014-09-03T18:53:38Z</dcterms:modified>
</cp:coreProperties>
</file>