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0395" windowHeight="972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15" i="1" l="1"/>
  <c r="G8" i="1"/>
  <c r="F9" i="1"/>
  <c r="D16" i="1"/>
  <c r="D15" i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D7" i="1"/>
  <c r="G7" i="1" s="1"/>
  <c r="E16" i="1"/>
  <c r="E15" i="1"/>
  <c r="E14" i="1"/>
  <c r="E13" i="1"/>
  <c r="E12" i="1"/>
  <c r="E11" i="1"/>
  <c r="E10" i="1"/>
  <c r="E9" i="1"/>
  <c r="E8" i="1"/>
  <c r="E7" i="1"/>
  <c r="B16" i="1"/>
  <c r="I16" i="1" s="1"/>
  <c r="B15" i="1"/>
  <c r="I15" i="1" s="1"/>
  <c r="B14" i="1"/>
  <c r="H14" i="1" s="1"/>
  <c r="B13" i="1"/>
  <c r="I13" i="1" s="1"/>
  <c r="B12" i="1"/>
  <c r="I12" i="1" s="1"/>
  <c r="B11" i="1"/>
  <c r="F11" i="1" s="1"/>
  <c r="B10" i="1"/>
  <c r="F10" i="1" s="1"/>
  <c r="B9" i="1"/>
  <c r="I9" i="1" s="1"/>
  <c r="B8" i="1"/>
  <c r="I8" i="1" s="1"/>
  <c r="B7" i="1"/>
  <c r="H7" i="1" s="1"/>
  <c r="F12" i="1" l="1"/>
  <c r="H9" i="1"/>
  <c r="F13" i="1"/>
  <c r="H10" i="1"/>
  <c r="I10" i="1"/>
  <c r="F14" i="1"/>
  <c r="H11" i="1"/>
  <c r="I11" i="1"/>
  <c r="F15" i="1"/>
  <c r="H12" i="1"/>
  <c r="F8" i="1"/>
  <c r="F16" i="1"/>
  <c r="H13" i="1"/>
  <c r="I14" i="1"/>
  <c r="H15" i="1"/>
  <c r="H8" i="1"/>
</calcChain>
</file>

<file path=xl/sharedStrings.xml><?xml version="1.0" encoding="utf-8"?>
<sst xmlns="http://schemas.openxmlformats.org/spreadsheetml/2006/main" count="21" uniqueCount="19">
  <si>
    <t>Boiling Points for ethanol/benzene mixtures</t>
  </si>
  <si>
    <t>Ethanol = component 1</t>
  </si>
  <si>
    <t>Benzene = component 2</t>
  </si>
  <si>
    <t>BP (ºC)</t>
  </si>
  <si>
    <t>benzene</t>
  </si>
  <si>
    <t>ethanol</t>
  </si>
  <si>
    <t>A</t>
  </si>
  <si>
    <t>B</t>
  </si>
  <si>
    <t>C</t>
  </si>
  <si>
    <r>
      <t>Antoine coefficients for:  log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(P</t>
    </r>
    <r>
      <rPr>
        <vertAlign val="superscript"/>
        <sz val="10"/>
        <rFont val="Arial"/>
        <family val="2"/>
      </rPr>
      <t>sat</t>
    </r>
    <r>
      <rPr>
        <sz val="10"/>
        <rFont val="Arial"/>
        <family val="2"/>
      </rPr>
      <t>[mmHg])=A-B/(T[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C]+C)</t>
    </r>
  </si>
  <si>
    <t>From Graph, A = ln(5.0) = 1.609, B = ln(4.1) = 1.411</t>
  </si>
  <si>
    <r>
      <t>g</t>
    </r>
    <r>
      <rPr>
        <vertAlign val="subscript"/>
        <sz val="16"/>
        <rFont val="Times New Roman"/>
        <family val="1"/>
      </rPr>
      <t>1</t>
    </r>
    <r>
      <rPr>
        <vertAlign val="superscript"/>
        <sz val="16"/>
        <rFont val="Times New Roman"/>
        <family val="1"/>
      </rPr>
      <t>APP</t>
    </r>
  </si>
  <si>
    <r>
      <t>g</t>
    </r>
    <r>
      <rPr>
        <vertAlign val="subscript"/>
        <sz val="16"/>
        <rFont val="Times New Roman"/>
        <family val="1"/>
      </rPr>
      <t>2</t>
    </r>
    <r>
      <rPr>
        <vertAlign val="superscript"/>
        <sz val="16"/>
        <rFont val="Times New Roman"/>
        <family val="1"/>
      </rPr>
      <t>APP</t>
    </r>
  </si>
  <si>
    <r>
      <t>g</t>
    </r>
    <r>
      <rPr>
        <vertAlign val="subscript"/>
        <sz val="16"/>
        <rFont val="Times New Roman"/>
        <family val="1"/>
      </rPr>
      <t>1</t>
    </r>
  </si>
  <si>
    <r>
      <t>g</t>
    </r>
    <r>
      <rPr>
        <vertAlign val="subscript"/>
        <sz val="16"/>
        <rFont val="Times New Roman"/>
        <family val="1"/>
      </rPr>
      <t>2</t>
    </r>
  </si>
  <si>
    <r>
      <t>P</t>
    </r>
    <r>
      <rPr>
        <vertAlign val="subscript"/>
        <sz val="11"/>
        <rFont val="Arial"/>
        <family val="2"/>
      </rPr>
      <t>1</t>
    </r>
    <r>
      <rPr>
        <vertAlign val="superscript"/>
        <sz val="11"/>
        <rFont val="Arial"/>
        <family val="2"/>
      </rPr>
      <t>s</t>
    </r>
    <r>
      <rPr>
        <sz val="11"/>
        <rFont val="Arial"/>
        <family val="2"/>
      </rPr>
      <t xml:space="preserve"> (mmHg)</t>
    </r>
  </si>
  <si>
    <r>
      <t>P</t>
    </r>
    <r>
      <rPr>
        <vertAlign val="subscript"/>
        <sz val="11"/>
        <rFont val="Arial"/>
        <family val="2"/>
      </rPr>
      <t>2</t>
    </r>
    <r>
      <rPr>
        <vertAlign val="superscript"/>
        <sz val="11"/>
        <rFont val="Arial"/>
        <family val="2"/>
      </rPr>
      <t>s</t>
    </r>
    <r>
      <rPr>
        <sz val="11"/>
        <rFont val="Arial"/>
        <family val="2"/>
      </rPr>
      <t xml:space="preserve"> (mmHg)</t>
    </r>
  </si>
  <si>
    <r>
      <t>x</t>
    </r>
    <r>
      <rPr>
        <vertAlign val="subscript"/>
        <sz val="12"/>
        <rFont val="Arial"/>
        <family val="2"/>
      </rPr>
      <t>1</t>
    </r>
  </si>
  <si>
    <r>
      <t>x</t>
    </r>
    <r>
      <rPr>
        <vertAlign val="subscript"/>
        <sz val="12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</si>
</sst>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6"/>
      <name val="Math1"/>
      <charset val="2"/>
    </font>
    <font>
      <sz val="16"/>
      <name val="Symbol"/>
      <family val="1"/>
      <charset val="2"/>
    </font>
    <font>
      <vertAlign val="superscript"/>
      <sz val="16"/>
      <name val="Times New Roman"/>
      <family val="1"/>
    </font>
    <font>
      <vertAlign val="subscript"/>
      <sz val="16"/>
      <name val="Times New Roman"/>
      <family val="1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Method of Carlson and Colburn</a:t>
            </a:r>
          </a:p>
        </c:rich>
      </c:tx>
      <c:layout>
        <c:manualLayout>
          <c:xMode val="edge"/>
          <c:yMode val="edge"/>
          <c:x val="0.29798016539931221"/>
          <c:y val="2.7491455063787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9810901755472"/>
          <c:y val="0.15120300285082899"/>
          <c:w val="0.67298062778742973"/>
          <c:h val="0.7113413997754909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Sheet1!$F$6</c:f>
              <c:strCache>
                <c:ptCount val="1"/>
                <c:pt idx="0">
                  <c:v>g1APP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Sheet1!$A$7:$A$16</c:f>
              <c:numCache>
                <c:formatCode>0.00</c:formatCode>
                <c:ptCount val="10"/>
                <c:pt idx="0">
                  <c:v>0</c:v>
                </c:pt>
                <c:pt idx="1">
                  <c:v>0.04</c:v>
                </c:pt>
                <c:pt idx="2">
                  <c:v>0.11</c:v>
                </c:pt>
                <c:pt idx="3">
                  <c:v>0.28000000000000003</c:v>
                </c:pt>
                <c:pt idx="4">
                  <c:v>0.43</c:v>
                </c:pt>
                <c:pt idx="5">
                  <c:v>0.61</c:v>
                </c:pt>
                <c:pt idx="6">
                  <c:v>0.8</c:v>
                </c:pt>
                <c:pt idx="7">
                  <c:v>0.89</c:v>
                </c:pt>
                <c:pt idx="8">
                  <c:v>0.94</c:v>
                </c:pt>
                <c:pt idx="9">
                  <c:v>1</c:v>
                </c:pt>
              </c:numCache>
            </c:numRef>
          </c:xVal>
          <c:yVal>
            <c:numRef>
              <c:f>Sheet1!$F$7:$F$16</c:f>
              <c:numCache>
                <c:formatCode>0.000</c:formatCode>
                <c:ptCount val="10"/>
                <c:pt idx="1">
                  <c:v>4.6194964819674134</c:v>
                </c:pt>
                <c:pt idx="2">
                  <c:v>3.9976075531043413</c:v>
                </c:pt>
                <c:pt idx="3">
                  <c:v>2.6528358656092772</c:v>
                </c:pt>
                <c:pt idx="4">
                  <c:v>2.1550656916598006</c:v>
                </c:pt>
                <c:pt idx="5">
                  <c:v>1.7757103498254296</c:v>
                </c:pt>
                <c:pt idx="6">
                  <c:v>1.4677390892770654</c:v>
                </c:pt>
                <c:pt idx="7">
                  <c:v>1.2837363174796119</c:v>
                </c:pt>
                <c:pt idx="8">
                  <c:v>1.1649324102165233</c:v>
                </c:pt>
                <c:pt idx="9">
                  <c:v>1.0001489730293394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Sheet1!$G$6</c:f>
              <c:strCache>
                <c:ptCount val="1"/>
                <c:pt idx="0">
                  <c:v>g2APP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Sheet1!$A$7:$A$16</c:f>
              <c:numCache>
                <c:formatCode>0.00</c:formatCode>
                <c:ptCount val="10"/>
                <c:pt idx="0">
                  <c:v>0</c:v>
                </c:pt>
                <c:pt idx="1">
                  <c:v>0.04</c:v>
                </c:pt>
                <c:pt idx="2">
                  <c:v>0.11</c:v>
                </c:pt>
                <c:pt idx="3">
                  <c:v>0.28000000000000003</c:v>
                </c:pt>
                <c:pt idx="4">
                  <c:v>0.43</c:v>
                </c:pt>
                <c:pt idx="5">
                  <c:v>0.61</c:v>
                </c:pt>
                <c:pt idx="6">
                  <c:v>0.8</c:v>
                </c:pt>
                <c:pt idx="7">
                  <c:v>0.89</c:v>
                </c:pt>
                <c:pt idx="8">
                  <c:v>0.94</c:v>
                </c:pt>
                <c:pt idx="9">
                  <c:v>1</c:v>
                </c:pt>
              </c:numCache>
            </c:numRef>
          </c:xVal>
          <c:yVal>
            <c:numRef>
              <c:f>Sheet1!$G$7:$G$16</c:f>
              <c:numCache>
                <c:formatCode>0.000</c:formatCode>
                <c:ptCount val="10"/>
                <c:pt idx="0">
                  <c:v>0.99999229803894052</c:v>
                </c:pt>
                <c:pt idx="1">
                  <c:v>1.155318283280105</c:v>
                </c:pt>
                <c:pt idx="2">
                  <c:v>1.367243175426557</c:v>
                </c:pt>
                <c:pt idx="3">
                  <c:v>1.6231510630434784</c:v>
                </c:pt>
                <c:pt idx="4">
                  <c:v>1.8409938940337391</c:v>
                </c:pt>
                <c:pt idx="5">
                  <c:v>2.176258814975363</c:v>
                </c:pt>
                <c:pt idx="6">
                  <c:v>2.8431307882507886</c:v>
                </c:pt>
                <c:pt idx="7">
                  <c:v>3.3077028016513395</c:v>
                </c:pt>
                <c:pt idx="8">
                  <c:v>3.6429037044657613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Sheet1!$H$6</c:f>
              <c:strCache>
                <c:ptCount val="1"/>
                <c:pt idx="0">
                  <c:v>g1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Sheet1!$A$7:$A$16</c:f>
              <c:numCache>
                <c:formatCode>0.00</c:formatCode>
                <c:ptCount val="10"/>
                <c:pt idx="0">
                  <c:v>0</c:v>
                </c:pt>
                <c:pt idx="1">
                  <c:v>0.04</c:v>
                </c:pt>
                <c:pt idx="2">
                  <c:v>0.11</c:v>
                </c:pt>
                <c:pt idx="3">
                  <c:v>0.28000000000000003</c:v>
                </c:pt>
                <c:pt idx="4">
                  <c:v>0.43</c:v>
                </c:pt>
                <c:pt idx="5">
                  <c:v>0.61</c:v>
                </c:pt>
                <c:pt idx="6">
                  <c:v>0.8</c:v>
                </c:pt>
                <c:pt idx="7">
                  <c:v>0.89</c:v>
                </c:pt>
                <c:pt idx="8">
                  <c:v>0.94</c:v>
                </c:pt>
                <c:pt idx="9">
                  <c:v>1</c:v>
                </c:pt>
              </c:numCache>
            </c:numRef>
          </c:xVal>
          <c:yVal>
            <c:numRef>
              <c:f>Sheet1!$H$7:$H$16</c:f>
              <c:numCache>
                <c:formatCode>0.000</c:formatCode>
                <c:ptCount val="10"/>
                <c:pt idx="0">
                  <c:v>4.9978109171777749</c:v>
                </c:pt>
                <c:pt idx="1">
                  <c:v>4.3333758162135387</c:v>
                </c:pt>
                <c:pt idx="2">
                  <c:v>3.4419419755167997</c:v>
                </c:pt>
                <c:pt idx="3">
                  <c:v>2.1645871310037044</c:v>
                </c:pt>
                <c:pt idx="4">
                  <c:v>1.591950035811891</c:v>
                </c:pt>
                <c:pt idx="5">
                  <c:v>1.230790889126171</c:v>
                </c:pt>
                <c:pt idx="6">
                  <c:v>1.0534009008519305</c:v>
                </c:pt>
                <c:pt idx="7">
                  <c:v>1.0155048105347337</c:v>
                </c:pt>
                <c:pt idx="8">
                  <c:v>1.0045312661861205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Sheet1!$I$6</c:f>
              <c:strCache>
                <c:ptCount val="1"/>
                <c:pt idx="0">
                  <c:v>g2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Sheet1!$A$7:$A$16</c:f>
              <c:numCache>
                <c:formatCode>0.00</c:formatCode>
                <c:ptCount val="10"/>
                <c:pt idx="0">
                  <c:v>0</c:v>
                </c:pt>
                <c:pt idx="1">
                  <c:v>0.04</c:v>
                </c:pt>
                <c:pt idx="2">
                  <c:v>0.11</c:v>
                </c:pt>
                <c:pt idx="3">
                  <c:v>0.28000000000000003</c:v>
                </c:pt>
                <c:pt idx="4">
                  <c:v>0.43</c:v>
                </c:pt>
                <c:pt idx="5">
                  <c:v>0.61</c:v>
                </c:pt>
                <c:pt idx="6">
                  <c:v>0.8</c:v>
                </c:pt>
                <c:pt idx="7">
                  <c:v>0.89</c:v>
                </c:pt>
                <c:pt idx="8">
                  <c:v>0.94</c:v>
                </c:pt>
                <c:pt idx="9">
                  <c:v>1</c:v>
                </c:pt>
              </c:numCache>
            </c:numRef>
          </c:xVal>
          <c:yVal>
            <c:numRef>
              <c:f>Sheet1!$I$7:$I$16</c:f>
              <c:numCache>
                <c:formatCode>0.000</c:formatCode>
                <c:ptCount val="10"/>
                <c:pt idx="1">
                  <c:v>1.0029071925002817</c:v>
                </c:pt>
                <c:pt idx="2">
                  <c:v>1.0217645278687904</c:v>
                </c:pt>
                <c:pt idx="3">
                  <c:v>1.1424512627222259</c:v>
                </c:pt>
                <c:pt idx="4">
                  <c:v>1.3522083464509302</c:v>
                </c:pt>
                <c:pt idx="5">
                  <c:v>1.7847944834533918</c:v>
                </c:pt>
                <c:pt idx="6">
                  <c:v>2.583608319647873</c:v>
                </c:pt>
                <c:pt idx="7">
                  <c:v>3.153574769651597</c:v>
                </c:pt>
                <c:pt idx="8">
                  <c:v>3.5444264257208742</c:v>
                </c:pt>
                <c:pt idx="9">
                  <c:v>4.1000534081357793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46848"/>
        <c:axId val="150623296"/>
      </c:scatterChart>
      <c:valAx>
        <c:axId val="14304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x1</a:t>
                </a:r>
              </a:p>
            </c:rich>
          </c:tx>
          <c:layout>
            <c:manualLayout>
              <c:xMode val="edge"/>
              <c:yMode val="edge"/>
              <c:x val="0.42550557516766191"/>
              <c:y val="0.92440017651984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623296"/>
        <c:crosses val="autoZero"/>
        <c:crossBetween val="midCat"/>
      </c:valAx>
      <c:valAx>
        <c:axId val="1506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Gamma</a:t>
                </a:r>
              </a:p>
            </c:rich>
          </c:tx>
          <c:layout>
            <c:manualLayout>
              <c:xMode val="edge"/>
              <c:yMode val="edge"/>
              <c:x val="2.0202045111817776E-2"/>
              <c:y val="0.4518907926110002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0468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39494357015418"/>
          <c:y val="0.42439933754721321"/>
          <c:w val="0.17550526690891693"/>
          <c:h val="0.166666946324209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21</xdr:row>
      <xdr:rowOff>57150</xdr:rowOff>
    </xdr:from>
    <xdr:to>
      <xdr:col>9</xdr:col>
      <xdr:colOff>0</xdr:colOff>
      <xdr:row>55</xdr:row>
      <xdr:rowOff>95250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workbookViewId="0">
      <selection activeCell="M7" sqref="M7"/>
    </sheetView>
  </sheetViews>
  <sheetFormatPr defaultRowHeight="12.75" x14ac:dyDescent="0.2"/>
  <cols>
    <col min="1" max="9" width="12.85546875" customWidth="1"/>
  </cols>
  <sheetData>
    <row r="1" spans="1:9" x14ac:dyDescent="0.2">
      <c r="A1" t="s">
        <v>0</v>
      </c>
    </row>
    <row r="3" spans="1:9" x14ac:dyDescent="0.2">
      <c r="A3" t="s">
        <v>1</v>
      </c>
      <c r="H3" t="s">
        <v>6</v>
      </c>
      <c r="I3" t="s">
        <v>7</v>
      </c>
    </row>
    <row r="4" spans="1:9" x14ac:dyDescent="0.2">
      <c r="A4" t="s">
        <v>2</v>
      </c>
      <c r="H4">
        <v>1.609</v>
      </c>
      <c r="I4">
        <v>1.411</v>
      </c>
    </row>
    <row r="6" spans="1:9" ht="25.5" x14ac:dyDescent="0.4">
      <c r="A6" s="11" t="s">
        <v>17</v>
      </c>
      <c r="B6" s="11" t="s">
        <v>18</v>
      </c>
      <c r="C6" t="s">
        <v>3</v>
      </c>
      <c r="D6" s="10" t="s">
        <v>15</v>
      </c>
      <c r="E6" s="10" t="s">
        <v>16</v>
      </c>
      <c r="F6" s="9" t="s">
        <v>11</v>
      </c>
      <c r="G6" s="9" t="s">
        <v>12</v>
      </c>
      <c r="H6" s="9" t="s">
        <v>13</v>
      </c>
      <c r="I6" s="9" t="s">
        <v>14</v>
      </c>
    </row>
    <row r="7" spans="1:9" x14ac:dyDescent="0.2">
      <c r="A7" s="1">
        <v>0</v>
      </c>
      <c r="B7" s="1">
        <f>1-A7</f>
        <v>1</v>
      </c>
      <c r="C7" s="4">
        <v>79.67</v>
      </c>
      <c r="D7" s="3">
        <f>10^($B$20-$C$20/($C7+$D$20))</f>
        <v>802.19004027565097</v>
      </c>
      <c r="E7" s="3">
        <f>10^($B$19-$C$19/($C7+$D$19))</f>
        <v>750.00577651528511</v>
      </c>
      <c r="F7" s="5"/>
      <c r="G7" s="5">
        <f>(750-A7*D7)/(B7*E7)</f>
        <v>0.99999229803894052</v>
      </c>
      <c r="H7" s="5">
        <f t="shared" ref="H7:H15" si="0">EXP($H$4/(1+$H$4/$I$4*A7/B7)^2)</f>
        <v>4.9978109171777749</v>
      </c>
      <c r="I7" s="5"/>
    </row>
    <row r="8" spans="1:9" x14ac:dyDescent="0.2">
      <c r="A8" s="1">
        <v>0.04</v>
      </c>
      <c r="B8" s="1">
        <f t="shared" ref="B8:B16" si="1">1-A8</f>
        <v>0.96</v>
      </c>
      <c r="C8" s="4">
        <v>75.2</v>
      </c>
      <c r="D8" s="3">
        <f t="shared" ref="D8:D16" si="2">10^($B$20-$C$20/($C8+$D$20))</f>
        <v>671.48382959225864</v>
      </c>
      <c r="E8" s="3">
        <f t="shared" ref="E8:E16" si="3">10^($B$19-$C$19/($C8+$D$19))</f>
        <v>652.00345047918984</v>
      </c>
      <c r="F8" s="5">
        <f>(750-B8*E8)/(A8*D8)</f>
        <v>4.6194964819674134</v>
      </c>
      <c r="G8" s="5">
        <f>(750-A8*D8)/(B8*E8)</f>
        <v>1.155318283280105</v>
      </c>
      <c r="H8" s="5">
        <f t="shared" si="0"/>
        <v>4.3333758162135387</v>
      </c>
      <c r="I8" s="5">
        <f>EXP($I$4/(1+$I$4/$H$4*B8/A8)^2)</f>
        <v>1.0029071925002817</v>
      </c>
    </row>
    <row r="9" spans="1:9" x14ac:dyDescent="0.2">
      <c r="A9" s="1">
        <v>0.11</v>
      </c>
      <c r="B9" s="1">
        <f t="shared" si="1"/>
        <v>0.89</v>
      </c>
      <c r="C9" s="4">
        <v>70.8</v>
      </c>
      <c r="D9" s="3">
        <f t="shared" si="2"/>
        <v>560.70264889717646</v>
      </c>
      <c r="E9" s="3">
        <f t="shared" si="3"/>
        <v>565.66111699947635</v>
      </c>
      <c r="F9" s="5">
        <f t="shared" ref="F9:F16" si="4">(750-B9*E9)/(A9*D9)</f>
        <v>3.9976075531043413</v>
      </c>
      <c r="G9" s="5">
        <f t="shared" ref="G9:G15" si="5">(750-A9*D9)/(B9*E9)</f>
        <v>1.367243175426557</v>
      </c>
      <c r="H9" s="5">
        <f t="shared" si="0"/>
        <v>3.4419419755167997</v>
      </c>
      <c r="I9" s="5">
        <f t="shared" ref="I9:I16" si="6">EXP($I$4/(1+$I$4/$H$4*B9/A9)^2)</f>
        <v>1.0217645278687904</v>
      </c>
    </row>
    <row r="10" spans="1:9" x14ac:dyDescent="0.2">
      <c r="A10" s="1">
        <v>0.28000000000000003</v>
      </c>
      <c r="B10" s="1">
        <f t="shared" si="1"/>
        <v>0.72</v>
      </c>
      <c r="C10" s="4">
        <v>68.3</v>
      </c>
      <c r="D10" s="3">
        <f t="shared" si="2"/>
        <v>504.89358249844724</v>
      </c>
      <c r="E10" s="3">
        <f t="shared" si="3"/>
        <v>520.78896512361882</v>
      </c>
      <c r="F10" s="5">
        <f t="shared" si="4"/>
        <v>2.6528358656092772</v>
      </c>
      <c r="G10" s="5">
        <f t="shared" si="5"/>
        <v>1.6231510630434784</v>
      </c>
      <c r="H10" s="5">
        <f t="shared" si="0"/>
        <v>2.1645871310037044</v>
      </c>
      <c r="I10" s="5">
        <f t="shared" si="6"/>
        <v>1.1424512627222259</v>
      </c>
    </row>
    <row r="11" spans="1:9" x14ac:dyDescent="0.2">
      <c r="A11" s="1">
        <v>0.43</v>
      </c>
      <c r="B11" s="1">
        <f t="shared" si="1"/>
        <v>0.57000000000000006</v>
      </c>
      <c r="C11" s="4">
        <v>67.8</v>
      </c>
      <c r="D11" s="3">
        <f t="shared" si="2"/>
        <v>494.31110821856169</v>
      </c>
      <c r="E11" s="3">
        <f t="shared" si="3"/>
        <v>512.16254133139012</v>
      </c>
      <c r="F11" s="5">
        <f t="shared" si="4"/>
        <v>2.1550656916598006</v>
      </c>
      <c r="G11" s="5">
        <f t="shared" si="5"/>
        <v>1.8409938940337391</v>
      </c>
      <c r="H11" s="5">
        <f t="shared" si="0"/>
        <v>1.591950035811891</v>
      </c>
      <c r="I11" s="5">
        <f t="shared" si="6"/>
        <v>1.3522083464509302</v>
      </c>
    </row>
    <row r="12" spans="1:9" x14ac:dyDescent="0.2">
      <c r="A12" s="1">
        <v>0.61</v>
      </c>
      <c r="B12" s="1">
        <f t="shared" si="1"/>
        <v>0.39</v>
      </c>
      <c r="C12" s="4">
        <v>68.3</v>
      </c>
      <c r="D12" s="3">
        <f t="shared" si="2"/>
        <v>504.89358249844724</v>
      </c>
      <c r="E12" s="3">
        <f t="shared" si="3"/>
        <v>520.78896512361882</v>
      </c>
      <c r="F12" s="5">
        <f t="shared" si="4"/>
        <v>1.7757103498254296</v>
      </c>
      <c r="G12" s="5">
        <f t="shared" si="5"/>
        <v>2.176258814975363</v>
      </c>
      <c r="H12" s="5">
        <f t="shared" si="0"/>
        <v>1.230790889126171</v>
      </c>
      <c r="I12" s="5">
        <f t="shared" si="6"/>
        <v>1.7847944834533918</v>
      </c>
    </row>
    <row r="13" spans="1:9" x14ac:dyDescent="0.2">
      <c r="A13" s="1">
        <v>0.8</v>
      </c>
      <c r="B13" s="1">
        <f t="shared" si="1"/>
        <v>0.19999999999999996</v>
      </c>
      <c r="C13" s="4">
        <v>70.099999999999994</v>
      </c>
      <c r="D13" s="3">
        <f t="shared" si="2"/>
        <v>544.57900015014218</v>
      </c>
      <c r="E13" s="3">
        <f t="shared" si="3"/>
        <v>552.80045712086167</v>
      </c>
      <c r="F13" s="5">
        <f t="shared" si="4"/>
        <v>1.4677390892770654</v>
      </c>
      <c r="G13" s="5">
        <f t="shared" si="5"/>
        <v>2.8431307882507886</v>
      </c>
      <c r="H13" s="5">
        <f t="shared" si="0"/>
        <v>1.0534009008519305</v>
      </c>
      <c r="I13" s="5">
        <f t="shared" si="6"/>
        <v>2.583608319647873</v>
      </c>
    </row>
    <row r="14" spans="1:9" x14ac:dyDescent="0.2">
      <c r="A14" s="1">
        <v>0.89</v>
      </c>
      <c r="B14" s="1">
        <f t="shared" si="1"/>
        <v>0.10999999999999999</v>
      </c>
      <c r="C14" s="4">
        <v>72.400000000000006</v>
      </c>
      <c r="D14" s="3">
        <f t="shared" si="2"/>
        <v>599.06427850283706</v>
      </c>
      <c r="E14" s="3">
        <f t="shared" si="3"/>
        <v>595.94447246596997</v>
      </c>
      <c r="F14" s="5">
        <f t="shared" si="4"/>
        <v>1.2837363174796119</v>
      </c>
      <c r="G14" s="5">
        <f t="shared" si="5"/>
        <v>3.3077028016513395</v>
      </c>
      <c r="H14" s="5">
        <f t="shared" si="0"/>
        <v>1.0155048105347337</v>
      </c>
      <c r="I14" s="5">
        <f t="shared" si="6"/>
        <v>3.153574769651597</v>
      </c>
    </row>
    <row r="15" spans="1:9" x14ac:dyDescent="0.2">
      <c r="A15" s="1">
        <v>0.94</v>
      </c>
      <c r="B15" s="1">
        <f t="shared" si="1"/>
        <v>6.0000000000000053E-2</v>
      </c>
      <c r="C15" s="4">
        <v>74.400000000000006</v>
      </c>
      <c r="D15" s="3">
        <f t="shared" si="2"/>
        <v>650.08353914819122</v>
      </c>
      <c r="E15" s="3">
        <f t="shared" si="3"/>
        <v>635.5803157354901</v>
      </c>
      <c r="F15" s="5">
        <f t="shared" si="4"/>
        <v>1.1649324102165233</v>
      </c>
      <c r="G15" s="5">
        <f t="shared" si="5"/>
        <v>3.6429037044657613</v>
      </c>
      <c r="H15" s="5">
        <f t="shared" si="0"/>
        <v>1.0045312661861205</v>
      </c>
      <c r="I15" s="5">
        <f t="shared" si="6"/>
        <v>3.5444264257208742</v>
      </c>
    </row>
    <row r="16" spans="1:9" x14ac:dyDescent="0.2">
      <c r="A16" s="1">
        <v>1</v>
      </c>
      <c r="B16" s="1">
        <f t="shared" si="1"/>
        <v>0</v>
      </c>
      <c r="C16" s="4">
        <v>77.959999999999994</v>
      </c>
      <c r="D16" s="3">
        <f t="shared" si="2"/>
        <v>749.88828687023886</v>
      </c>
      <c r="E16" s="3">
        <f t="shared" si="3"/>
        <v>711.23976214600748</v>
      </c>
      <c r="F16" s="5">
        <f t="shared" si="4"/>
        <v>1.0001489730293394</v>
      </c>
      <c r="G16" s="5"/>
      <c r="H16" s="5"/>
      <c r="I16" s="5">
        <f t="shared" si="6"/>
        <v>4.1000534081357793</v>
      </c>
    </row>
    <row r="18" spans="1:28" ht="15.75" x14ac:dyDescent="0.3">
      <c r="A18" s="6" t="s">
        <v>9</v>
      </c>
      <c r="B18" s="7"/>
      <c r="C18" s="7"/>
      <c r="D18" s="7"/>
      <c r="E18" s="7"/>
    </row>
    <row r="19" spans="1:28" ht="21.75" x14ac:dyDescent="0.35">
      <c r="A19" s="2" t="s">
        <v>4</v>
      </c>
      <c r="B19" s="2">
        <v>6.8798700000000004</v>
      </c>
      <c r="C19" s="2">
        <v>1196.76</v>
      </c>
      <c r="D19" s="2">
        <v>219.161</v>
      </c>
      <c r="E19" s="2"/>
      <c r="F19" s="2"/>
      <c r="G19" t="s">
        <v>10</v>
      </c>
      <c r="O19" s="9"/>
    </row>
    <row r="20" spans="1:28" ht="13.5" customHeight="1" x14ac:dyDescent="0.25">
      <c r="A20" s="2" t="s">
        <v>5</v>
      </c>
      <c r="B20" s="2">
        <v>8.1121999999999996</v>
      </c>
      <c r="C20" s="2">
        <v>1592.864</v>
      </c>
      <c r="D20" s="2">
        <v>226.184</v>
      </c>
      <c r="E20" s="2"/>
      <c r="F20" s="2"/>
      <c r="K20" s="2"/>
      <c r="M20" s="8"/>
      <c r="S20" s="2"/>
      <c r="T20" s="2"/>
      <c r="AB20" s="2"/>
    </row>
    <row r="21" spans="1:28" x14ac:dyDescent="0.2">
      <c r="B21" t="s">
        <v>6</v>
      </c>
      <c r="C21" t="s">
        <v>7</v>
      </c>
      <c r="D21" t="s">
        <v>8</v>
      </c>
    </row>
  </sheetData>
  <mergeCells count="1">
    <mergeCell ref="A18:E18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Tulsa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geoffrey-price</cp:lastModifiedBy>
  <dcterms:created xsi:type="dcterms:W3CDTF">2010-03-03T15:53:58Z</dcterms:created>
  <dcterms:modified xsi:type="dcterms:W3CDTF">2013-10-08T13:52:52Z</dcterms:modified>
</cp:coreProperties>
</file>