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020" windowHeight="12405"/>
  </bookViews>
  <sheets>
    <sheet name="Find T and y (bubble point)" sheetId="1" r:id="rId1"/>
    <sheet name="Find P and y (bubble pressure)" sheetId="4" r:id="rId2"/>
    <sheet name="Find T and x (dew point)" sheetId="5" r:id="rId3"/>
    <sheet name="Find P and x (dew pressure)" sheetId="6" r:id="rId4"/>
  </sheets>
  <calcPr calcId="144525"/>
</workbook>
</file>

<file path=xl/calcChain.xml><?xml version="1.0" encoding="utf-8"?>
<calcChain xmlns="http://schemas.openxmlformats.org/spreadsheetml/2006/main">
  <c r="G9" i="6" l="1"/>
  <c r="F12" i="6"/>
  <c r="B10" i="6"/>
  <c r="C10" i="6" s="1"/>
  <c r="C9" i="6"/>
  <c r="E9" i="6" s="1"/>
  <c r="F9" i="6" s="1"/>
  <c r="B10" i="5"/>
  <c r="C10" i="5" s="1"/>
  <c r="C9" i="5"/>
  <c r="B10" i="4"/>
  <c r="C10" i="4" s="1"/>
  <c r="F9" i="4"/>
  <c r="C9" i="4"/>
  <c r="F9" i="1"/>
  <c r="C9" i="1"/>
  <c r="B10" i="1"/>
  <c r="C10" i="1" s="1"/>
  <c r="H9" i="5" l="1"/>
  <c r="G9" i="4"/>
  <c r="E12" i="4" s="1"/>
  <c r="F12" i="4" s="1"/>
  <c r="G9" i="1"/>
  <c r="E12" i="1" s="1"/>
  <c r="F12" i="1" s="1"/>
  <c r="F12" i="5" l="1"/>
  <c r="E9" i="5"/>
  <c r="F9" i="5" s="1"/>
</calcChain>
</file>

<file path=xl/sharedStrings.xml><?xml version="1.0" encoding="utf-8"?>
<sst xmlns="http://schemas.openxmlformats.org/spreadsheetml/2006/main" count="69" uniqueCount="16">
  <si>
    <t>Antoine constansts from S&amp;VN 7th ed, pg 682</t>
  </si>
  <si>
    <t>Acetone</t>
  </si>
  <si>
    <t>A</t>
  </si>
  <si>
    <t>B</t>
  </si>
  <si>
    <t>C</t>
  </si>
  <si>
    <t>Acetonitrile</t>
  </si>
  <si>
    <t>t (ºC)</t>
  </si>
  <si>
    <r>
      <t>P</t>
    </r>
    <r>
      <rPr>
        <vertAlign val="subscript"/>
        <sz val="14"/>
        <color theme="1"/>
        <rFont val="Calibri"/>
        <family val="2"/>
        <scheme val="minor"/>
      </rPr>
      <t>i</t>
    </r>
    <r>
      <rPr>
        <vertAlign val="superscript"/>
        <sz val="14"/>
        <color theme="1"/>
        <rFont val="Calibri"/>
        <family val="2"/>
        <scheme val="minor"/>
      </rPr>
      <t xml:space="preserve">s </t>
    </r>
    <r>
      <rPr>
        <sz val="14"/>
        <color theme="1"/>
        <rFont val="Calibri"/>
        <family val="2"/>
        <scheme val="minor"/>
      </rPr>
      <t>(kPa)</t>
    </r>
  </si>
  <si>
    <t>x1</t>
  </si>
  <si>
    <t>x2</t>
  </si>
  <si>
    <t>P (kPa)</t>
  </si>
  <si>
    <t>y1</t>
  </si>
  <si>
    <t>y2</t>
  </si>
  <si>
    <t>red = inputs</t>
  </si>
  <si>
    <t>Acetone(1)/Acetonitrile(2) Example Assuming Raoult's Law</t>
  </si>
  <si>
    <t>LHS (needs to equal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</si>
</sst>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00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2" fillId="0" borderId="0" xfId="0" applyFont="1"/>
    <xf numFmtId="2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66" fontId="5" fillId="0" borderId="0" xfId="0" applyNumberFormat="1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/>
  </sheetViews>
  <sheetFormatPr defaultRowHeight="15" x14ac:dyDescent="0.25"/>
  <cols>
    <col min="1" max="1" width="16.7109375" customWidth="1"/>
    <col min="2" max="2" width="10.7109375" customWidth="1"/>
    <col min="3" max="3" width="13.7109375" customWidth="1"/>
  </cols>
  <sheetData>
    <row r="1" spans="1:7" x14ac:dyDescent="0.25">
      <c r="A1" t="s">
        <v>14</v>
      </c>
      <c r="F1" s="7" t="s">
        <v>13</v>
      </c>
    </row>
    <row r="3" spans="1:7" x14ac:dyDescent="0.25">
      <c r="A3" t="s">
        <v>0</v>
      </c>
    </row>
    <row r="4" spans="1:7" x14ac:dyDescent="0.25">
      <c r="B4" t="s">
        <v>2</v>
      </c>
      <c r="C4" t="s">
        <v>3</v>
      </c>
      <c r="D4" t="s">
        <v>4</v>
      </c>
    </row>
    <row r="5" spans="1:7" x14ac:dyDescent="0.25">
      <c r="A5" t="s">
        <v>1</v>
      </c>
      <c r="B5" s="1">
        <v>14.314500000000001</v>
      </c>
      <c r="C5" s="3">
        <v>2756.22</v>
      </c>
      <c r="D5" s="2">
        <v>228.06</v>
      </c>
    </row>
    <row r="6" spans="1:7" x14ac:dyDescent="0.25">
      <c r="A6" t="s">
        <v>5</v>
      </c>
      <c r="B6" s="1">
        <v>14.895</v>
      </c>
      <c r="C6" s="3">
        <v>3413.1</v>
      </c>
      <c r="D6" s="2">
        <v>250.523</v>
      </c>
    </row>
    <row r="8" spans="1:7" ht="21.75" x14ac:dyDescent="0.35">
      <c r="B8" t="s">
        <v>6</v>
      </c>
      <c r="C8" s="4" t="s">
        <v>7</v>
      </c>
      <c r="E8" t="s">
        <v>8</v>
      </c>
      <c r="F8" t="s">
        <v>9</v>
      </c>
      <c r="G8" t="s">
        <v>10</v>
      </c>
    </row>
    <row r="9" spans="1:7" x14ac:dyDescent="0.25">
      <c r="A9" t="s">
        <v>1</v>
      </c>
      <c r="B9" s="5">
        <v>40</v>
      </c>
      <c r="C9" s="3">
        <f>EXP(B5-C5/(B9+D5))</f>
        <v>56.396041949484754</v>
      </c>
      <c r="E9" s="6">
        <v>0.6</v>
      </c>
      <c r="F9" s="2">
        <f>1-E9</f>
        <v>0.4</v>
      </c>
      <c r="G9" s="3">
        <f>E9*C9+C10*F9</f>
        <v>43.142943087479857</v>
      </c>
    </row>
    <row r="10" spans="1:7" x14ac:dyDescent="0.25">
      <c r="A10" t="s">
        <v>5</v>
      </c>
      <c r="B10" s="3">
        <f>B9</f>
        <v>40</v>
      </c>
      <c r="C10" s="3">
        <f>EXP(B6-C6/(B10+D6))</f>
        <v>23.263294794472507</v>
      </c>
    </row>
    <row r="11" spans="1:7" x14ac:dyDescent="0.25">
      <c r="E11" t="s">
        <v>11</v>
      </c>
      <c r="F11" t="s">
        <v>12</v>
      </c>
    </row>
    <row r="12" spans="1:7" x14ac:dyDescent="0.25">
      <c r="E12" s="2">
        <f>E9*C9/G9</f>
        <v>0.78431425276386812</v>
      </c>
      <c r="F12" s="2">
        <f>1-E12</f>
        <v>0.21568574723613188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A2" sqref="A2"/>
    </sheetView>
  </sheetViews>
  <sheetFormatPr defaultRowHeight="15" x14ac:dyDescent="0.25"/>
  <cols>
    <col min="1" max="1" width="16.7109375" customWidth="1"/>
    <col min="2" max="2" width="10.7109375" customWidth="1"/>
    <col min="3" max="3" width="13.7109375" customWidth="1"/>
  </cols>
  <sheetData>
    <row r="1" spans="1:7" x14ac:dyDescent="0.25">
      <c r="A1" t="s">
        <v>14</v>
      </c>
      <c r="F1" s="7" t="s">
        <v>13</v>
      </c>
    </row>
    <row r="3" spans="1:7" x14ac:dyDescent="0.25">
      <c r="A3" t="s">
        <v>0</v>
      </c>
    </row>
    <row r="4" spans="1:7" x14ac:dyDescent="0.25">
      <c r="B4" t="s">
        <v>2</v>
      </c>
      <c r="C4" t="s">
        <v>3</v>
      </c>
      <c r="D4" t="s">
        <v>4</v>
      </c>
    </row>
    <row r="5" spans="1:7" x14ac:dyDescent="0.25">
      <c r="A5" t="s">
        <v>1</v>
      </c>
      <c r="B5" s="1">
        <v>14.314500000000001</v>
      </c>
      <c r="C5" s="3">
        <v>2756.22</v>
      </c>
      <c r="D5" s="2">
        <v>228.06</v>
      </c>
    </row>
    <row r="6" spans="1:7" x14ac:dyDescent="0.25">
      <c r="A6" t="s">
        <v>5</v>
      </c>
      <c r="B6" s="1">
        <v>14.895</v>
      </c>
      <c r="C6" s="3">
        <v>3413.1</v>
      </c>
      <c r="D6" s="2">
        <v>250.523</v>
      </c>
    </row>
    <row r="8" spans="1:7" ht="21.75" x14ac:dyDescent="0.35">
      <c r="B8" t="s">
        <v>6</v>
      </c>
      <c r="C8" s="4" t="s">
        <v>7</v>
      </c>
      <c r="E8" t="s">
        <v>8</v>
      </c>
      <c r="F8" t="s">
        <v>9</v>
      </c>
      <c r="G8" t="s">
        <v>10</v>
      </c>
    </row>
    <row r="9" spans="1:7" x14ac:dyDescent="0.25">
      <c r="A9" t="s">
        <v>1</v>
      </c>
      <c r="B9" s="5">
        <v>50</v>
      </c>
      <c r="C9" s="3">
        <f>EXP(B5-C5/(B9+D5))</f>
        <v>81.628536938689564</v>
      </c>
      <c r="E9" s="6">
        <v>0.6</v>
      </c>
      <c r="F9" s="2">
        <f>1-E9</f>
        <v>0.4</v>
      </c>
      <c r="G9" s="3">
        <f>E9*C9+C10*F9</f>
        <v>62.733583849267376</v>
      </c>
    </row>
    <row r="10" spans="1:7" x14ac:dyDescent="0.25">
      <c r="A10" t="s">
        <v>5</v>
      </c>
      <c r="B10" s="3">
        <f>B9</f>
        <v>50</v>
      </c>
      <c r="C10" s="3">
        <f>EXP(B6-C6/(B10+D6))</f>
        <v>34.391154215134094</v>
      </c>
    </row>
    <row r="11" spans="1:7" x14ac:dyDescent="0.25">
      <c r="E11" t="s">
        <v>11</v>
      </c>
      <c r="F11" t="s">
        <v>12</v>
      </c>
    </row>
    <row r="12" spans="1:7" x14ac:dyDescent="0.25">
      <c r="E12" s="2">
        <f>E9*C9/G9</f>
        <v>0.78071615166914632</v>
      </c>
      <c r="F12" s="2">
        <f>1-E12</f>
        <v>0.21928384833085368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9" sqref="G9"/>
    </sheetView>
  </sheetViews>
  <sheetFormatPr defaultRowHeight="15" x14ac:dyDescent="0.25"/>
  <cols>
    <col min="1" max="1" width="16.7109375" customWidth="1"/>
    <col min="2" max="2" width="10.7109375" customWidth="1"/>
    <col min="3" max="3" width="13.7109375" customWidth="1"/>
  </cols>
  <sheetData>
    <row r="1" spans="1:8" x14ac:dyDescent="0.25">
      <c r="A1" t="s">
        <v>14</v>
      </c>
      <c r="F1" s="7" t="s">
        <v>13</v>
      </c>
    </row>
    <row r="3" spans="1:8" x14ac:dyDescent="0.25">
      <c r="A3" t="s">
        <v>0</v>
      </c>
    </row>
    <row r="4" spans="1:8" x14ac:dyDescent="0.25">
      <c r="B4" t="s">
        <v>2</v>
      </c>
      <c r="C4" t="s">
        <v>3</v>
      </c>
      <c r="D4" t="s">
        <v>4</v>
      </c>
    </row>
    <row r="5" spans="1:8" x14ac:dyDescent="0.25">
      <c r="A5" t="s">
        <v>1</v>
      </c>
      <c r="B5" s="1">
        <v>14.314500000000001</v>
      </c>
      <c r="C5" s="3">
        <v>2756.22</v>
      </c>
      <c r="D5" s="2">
        <v>228.06</v>
      </c>
    </row>
    <row r="6" spans="1:8" x14ac:dyDescent="0.25">
      <c r="A6" t="s">
        <v>5</v>
      </c>
      <c r="B6" s="1">
        <v>14.895</v>
      </c>
      <c r="C6" s="3">
        <v>3413.1</v>
      </c>
      <c r="D6" s="2">
        <v>250.523</v>
      </c>
    </row>
    <row r="8" spans="1:8" ht="21.75" x14ac:dyDescent="0.35">
      <c r="B8" t="s">
        <v>6</v>
      </c>
      <c r="C8" s="4" t="s">
        <v>7</v>
      </c>
      <c r="E8" t="s">
        <v>8</v>
      </c>
      <c r="F8" t="s">
        <v>9</v>
      </c>
      <c r="G8" t="s">
        <v>10</v>
      </c>
      <c r="H8" t="s">
        <v>15</v>
      </c>
    </row>
    <row r="9" spans="1:8" x14ac:dyDescent="0.25">
      <c r="A9" t="s">
        <v>1</v>
      </c>
      <c r="B9" s="5">
        <v>50</v>
      </c>
      <c r="C9" s="3">
        <f>EXP(B5-C5/(B9+D5))</f>
        <v>81.628536938689564</v>
      </c>
      <c r="E9" s="8">
        <f>E12*G9/C9</f>
        <v>0.54882767326393289</v>
      </c>
      <c r="F9" s="2">
        <f>1-E9</f>
        <v>0.45117232673606711</v>
      </c>
      <c r="G9" s="5">
        <v>64</v>
      </c>
      <c r="H9" s="2">
        <f>(E12/C9+F12/C10)*G9</f>
        <v>1.1071107678031353</v>
      </c>
    </row>
    <row r="10" spans="1:8" x14ac:dyDescent="0.25">
      <c r="A10" t="s">
        <v>5</v>
      </c>
      <c r="B10" s="3">
        <f>B9</f>
        <v>50</v>
      </c>
      <c r="C10" s="3">
        <f>EXP(B6-C6/(B10+D6))</f>
        <v>34.391154215134094</v>
      </c>
    </row>
    <row r="11" spans="1:8" x14ac:dyDescent="0.25">
      <c r="E11" t="s">
        <v>11</v>
      </c>
      <c r="F11" t="s">
        <v>12</v>
      </c>
    </row>
    <row r="12" spans="1:8" x14ac:dyDescent="0.25">
      <c r="E12" s="6">
        <v>0.7</v>
      </c>
      <c r="F12" s="2">
        <f>1-E12</f>
        <v>0.30000000000000004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8" sqref="G8"/>
    </sheetView>
  </sheetViews>
  <sheetFormatPr defaultRowHeight="15" x14ac:dyDescent="0.25"/>
  <cols>
    <col min="1" max="1" width="16.7109375" customWidth="1"/>
    <col min="2" max="2" width="10.7109375" customWidth="1"/>
    <col min="3" max="3" width="13.7109375" customWidth="1"/>
  </cols>
  <sheetData>
    <row r="1" spans="1:8" x14ac:dyDescent="0.25">
      <c r="A1" t="s">
        <v>14</v>
      </c>
      <c r="F1" s="7" t="s">
        <v>13</v>
      </c>
    </row>
    <row r="3" spans="1:8" x14ac:dyDescent="0.25">
      <c r="A3" t="s">
        <v>0</v>
      </c>
    </row>
    <row r="4" spans="1:8" x14ac:dyDescent="0.25">
      <c r="B4" t="s">
        <v>2</v>
      </c>
      <c r="C4" t="s">
        <v>3</v>
      </c>
      <c r="D4" t="s">
        <v>4</v>
      </c>
    </row>
    <row r="5" spans="1:8" x14ac:dyDescent="0.25">
      <c r="A5" t="s">
        <v>1</v>
      </c>
      <c r="B5" s="1">
        <v>14.314500000000001</v>
      </c>
      <c r="C5" s="3">
        <v>2756.22</v>
      </c>
      <c r="D5" s="2">
        <v>228.06</v>
      </c>
    </row>
    <row r="6" spans="1:8" x14ac:dyDescent="0.25">
      <c r="A6" t="s">
        <v>5</v>
      </c>
      <c r="B6" s="1">
        <v>14.895</v>
      </c>
      <c r="C6" s="3">
        <v>3413.1</v>
      </c>
      <c r="D6" s="2">
        <v>250.523</v>
      </c>
    </row>
    <row r="8" spans="1:8" ht="21.75" x14ac:dyDescent="0.35">
      <c r="B8" t="s">
        <v>6</v>
      </c>
      <c r="C8" s="4" t="s">
        <v>7</v>
      </c>
      <c r="E8" t="s">
        <v>8</v>
      </c>
      <c r="F8" t="s">
        <v>9</v>
      </c>
      <c r="G8" t="s">
        <v>10</v>
      </c>
    </row>
    <row r="9" spans="1:8" x14ac:dyDescent="0.25">
      <c r="A9" t="s">
        <v>1</v>
      </c>
      <c r="B9" s="5">
        <v>50</v>
      </c>
      <c r="C9" s="3">
        <f>EXP(B5-C5/(B9+D5))</f>
        <v>81.628536938689564</v>
      </c>
      <c r="E9" s="8">
        <f>E12*G9/C9</f>
        <v>0.38724338430546357</v>
      </c>
      <c r="F9" s="2">
        <f>1-E9</f>
        <v>0.61275661569453643</v>
      </c>
      <c r="G9" s="9">
        <f>1/( E12/C9+F12/C10)</f>
        <v>52.68351816673615</v>
      </c>
      <c r="H9" s="2"/>
    </row>
    <row r="10" spans="1:8" x14ac:dyDescent="0.25">
      <c r="A10" t="s">
        <v>5</v>
      </c>
      <c r="B10" s="3">
        <f>B9</f>
        <v>50</v>
      </c>
      <c r="C10" s="3">
        <f>EXP(B6-C6/(B10+D6))</f>
        <v>34.391154215134094</v>
      </c>
    </row>
    <row r="11" spans="1:8" x14ac:dyDescent="0.25">
      <c r="E11" t="s">
        <v>11</v>
      </c>
      <c r="F11" t="s">
        <v>12</v>
      </c>
    </row>
    <row r="12" spans="1:8" x14ac:dyDescent="0.25">
      <c r="E12" s="6">
        <v>0.6</v>
      </c>
      <c r="F12" s="2">
        <f>1-E12</f>
        <v>0.4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Find T and y (bubble point)</vt:lpstr>
      <vt:lpstr>Find P and y (bubble pressure)</vt:lpstr>
      <vt:lpstr>Find T and x (dew point)</vt:lpstr>
      <vt:lpstr>Find P and x (dew pressure)</vt:lpstr>
    </vt:vector>
  </TitlesOfParts>
  <Company>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geoffrey-price</dc:creator>
  <cp:lastModifiedBy>geoffrey-price</cp:lastModifiedBy>
  <dcterms:created xsi:type="dcterms:W3CDTF">2013-09-12T13:57:52Z</dcterms:created>
  <dcterms:modified xsi:type="dcterms:W3CDTF">2013-09-12T15:08:20Z</dcterms:modified>
</cp:coreProperties>
</file>